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65" yWindow="135" windowWidth="12465" windowHeight="12900" tabRatio="412"/>
  </bookViews>
  <sheets>
    <sheet name="1ММ (ФБ)РБ (2)" sheetId="11" r:id="rId1"/>
  </sheets>
  <definedNames>
    <definedName name="_xlnm._FilterDatabase" localSheetId="0" hidden="1">'1ММ (ФБ)РБ (2)'!$18:$370</definedName>
    <definedName name="XDO_?C9_S2_1?" localSheetId="0">'1ММ (ФБ)РБ (2)'!$B$3:$B$133</definedName>
    <definedName name="_xlnm.Print_Area" localSheetId="0">'1ММ (ФБ)РБ (2)'!$A$1:$J$370</definedName>
  </definedNames>
  <calcPr calcId="144525"/>
</workbook>
</file>

<file path=xl/calcChain.xml><?xml version="1.0" encoding="utf-8"?>
<calcChain xmlns="http://schemas.openxmlformats.org/spreadsheetml/2006/main">
  <c r="I260" i="11" l="1"/>
  <c r="N328" i="11"/>
  <c r="M328" i="11"/>
  <c r="K328" i="11"/>
  <c r="J292" i="11"/>
  <c r="N296" i="11"/>
  <c r="M296" i="11"/>
  <c r="K296" i="11"/>
  <c r="J266" i="11"/>
  <c r="J264" i="11"/>
  <c r="J224" i="11"/>
  <c r="J170" i="11"/>
  <c r="J168" i="11"/>
  <c r="J64" i="11"/>
  <c r="J21" i="11"/>
  <c r="I21" i="11"/>
  <c r="H21" i="11"/>
  <c r="M21" i="11" s="1"/>
  <c r="J23" i="11"/>
  <c r="I23" i="11"/>
  <c r="H23" i="11"/>
  <c r="K22" i="11"/>
  <c r="K21" i="11" s="1"/>
  <c r="M22" i="11"/>
  <c r="N22" i="11"/>
  <c r="I266" i="11"/>
  <c r="I224" i="11"/>
  <c r="I219" i="11"/>
  <c r="I64" i="11"/>
  <c r="H61" i="11"/>
  <c r="N21" i="11" l="1"/>
  <c r="I341" i="11"/>
  <c r="J334" i="11" l="1"/>
  <c r="L350" i="11" l="1"/>
  <c r="I137" i="11"/>
  <c r="J137" i="11"/>
  <c r="H137" i="11"/>
  <c r="N138" i="11"/>
  <c r="M138" i="11"/>
  <c r="K138" i="11"/>
  <c r="K137" i="11" s="1"/>
  <c r="H219" i="11"/>
  <c r="H218" i="11"/>
  <c r="H82" i="11"/>
  <c r="M137" i="11" l="1"/>
  <c r="K42" i="11"/>
  <c r="N42" i="11"/>
  <c r="M42" i="11"/>
  <c r="H112" i="11"/>
  <c r="I187" i="11" l="1"/>
  <c r="K220" i="11" l="1"/>
  <c r="K221" i="11"/>
  <c r="H254" i="11"/>
  <c r="N251" i="11"/>
  <c r="M251" i="11"/>
  <c r="K251" i="11"/>
  <c r="K250" i="11" s="1"/>
  <c r="J250" i="11"/>
  <c r="I250" i="11"/>
  <c r="H250" i="11"/>
  <c r="H216" i="11"/>
  <c r="H262" i="11"/>
  <c r="J178" i="11"/>
  <c r="I178" i="11"/>
  <c r="H178" i="11"/>
  <c r="N180" i="11"/>
  <c r="M180" i="11"/>
  <c r="K180" i="11"/>
  <c r="N179" i="11"/>
  <c r="M179" i="11"/>
  <c r="K179" i="11"/>
  <c r="K178" i="11" l="1"/>
  <c r="M250" i="11"/>
  <c r="N250" i="11"/>
  <c r="N178" i="11"/>
  <c r="M178" i="11"/>
  <c r="K80" i="11"/>
  <c r="K81" i="11"/>
  <c r="K82" i="11"/>
  <c r="K83" i="11"/>
  <c r="J283" i="11" l="1"/>
  <c r="J280" i="11"/>
  <c r="J277" i="11"/>
  <c r="N320" i="11"/>
  <c r="M320" i="11"/>
  <c r="K320" i="11"/>
  <c r="N319" i="11"/>
  <c r="M319" i="11"/>
  <c r="K319" i="11"/>
  <c r="J318" i="11"/>
  <c r="I318" i="11"/>
  <c r="H318" i="11"/>
  <c r="N288" i="11"/>
  <c r="M288" i="11"/>
  <c r="K288" i="11"/>
  <c r="N287" i="11"/>
  <c r="M287" i="11"/>
  <c r="K287" i="11"/>
  <c r="J286" i="11"/>
  <c r="I286" i="11"/>
  <c r="H286" i="11"/>
  <c r="N285" i="11"/>
  <c r="M285" i="11"/>
  <c r="K285" i="11"/>
  <c r="N284" i="11"/>
  <c r="M284" i="11"/>
  <c r="K284" i="11"/>
  <c r="I283" i="11"/>
  <c r="H283" i="11"/>
  <c r="N317" i="11"/>
  <c r="M317" i="11"/>
  <c r="K317" i="11"/>
  <c r="N316" i="11"/>
  <c r="M316" i="11"/>
  <c r="K316" i="11"/>
  <c r="J315" i="11"/>
  <c r="I315" i="11"/>
  <c r="H315" i="11"/>
  <c r="H312" i="11"/>
  <c r="N282" i="11"/>
  <c r="M282" i="11"/>
  <c r="K282" i="11"/>
  <c r="N281" i="11"/>
  <c r="M281" i="11"/>
  <c r="K281" i="11"/>
  <c r="I280" i="11"/>
  <c r="H280" i="11"/>
  <c r="N279" i="11"/>
  <c r="M279" i="11"/>
  <c r="K279" i="11"/>
  <c r="N278" i="11"/>
  <c r="M278" i="11"/>
  <c r="K278" i="11"/>
  <c r="I277" i="11"/>
  <c r="H277" i="11"/>
  <c r="K286" i="11" l="1"/>
  <c r="K277" i="11"/>
  <c r="N280" i="11"/>
  <c r="M318" i="11"/>
  <c r="M315" i="11"/>
  <c r="N315" i="11"/>
  <c r="K318" i="11"/>
  <c r="M280" i="11"/>
  <c r="N318" i="11"/>
  <c r="K283" i="11"/>
  <c r="M286" i="11"/>
  <c r="N286" i="11"/>
  <c r="M283" i="11"/>
  <c r="N283" i="11"/>
  <c r="K315" i="11"/>
  <c r="M277" i="11"/>
  <c r="K280" i="11"/>
  <c r="N277" i="11"/>
  <c r="M418" i="11" l="1"/>
  <c r="J393" i="11"/>
  <c r="N348" i="11"/>
  <c r="M348" i="11"/>
  <c r="K348" i="11"/>
  <c r="N347" i="11"/>
  <c r="M347" i="11"/>
  <c r="K347" i="11"/>
  <c r="N346" i="11"/>
  <c r="M346" i="11"/>
  <c r="K346" i="11"/>
  <c r="N345" i="11"/>
  <c r="M345" i="11"/>
  <c r="K345" i="11"/>
  <c r="N344" i="11"/>
  <c r="M344" i="11"/>
  <c r="K344" i="11"/>
  <c r="N343" i="11"/>
  <c r="M343" i="11"/>
  <c r="K343" i="11"/>
  <c r="N342" i="11"/>
  <c r="M342" i="11"/>
  <c r="K342" i="11"/>
  <c r="J341" i="11"/>
  <c r="H341" i="11"/>
  <c r="N340" i="11"/>
  <c r="M340" i="11"/>
  <c r="K340" i="11"/>
  <c r="N339" i="11"/>
  <c r="M339" i="11"/>
  <c r="K339" i="11"/>
  <c r="N338" i="11"/>
  <c r="M338" i="11"/>
  <c r="K338" i="11"/>
  <c r="N337" i="11"/>
  <c r="M337" i="11"/>
  <c r="K337" i="11"/>
  <c r="N336" i="11"/>
  <c r="M336" i="11"/>
  <c r="K336" i="11"/>
  <c r="N335" i="11"/>
  <c r="M335" i="11"/>
  <c r="K335" i="11"/>
  <c r="I334" i="11"/>
  <c r="H334" i="11"/>
  <c r="N333" i="11"/>
  <c r="M333" i="11"/>
  <c r="K333" i="11"/>
  <c r="N332" i="11"/>
  <c r="M332" i="11"/>
  <c r="K332" i="11"/>
  <c r="N331" i="11"/>
  <c r="M331" i="11"/>
  <c r="K331" i="11"/>
  <c r="N330" i="11"/>
  <c r="M330" i="11"/>
  <c r="K330" i="11"/>
  <c r="N329" i="11"/>
  <c r="M329" i="11"/>
  <c r="K329" i="11"/>
  <c r="N327" i="11"/>
  <c r="M327" i="11"/>
  <c r="K327" i="11"/>
  <c r="J326" i="11"/>
  <c r="I326" i="11"/>
  <c r="H326" i="11"/>
  <c r="N325" i="11"/>
  <c r="M325" i="11"/>
  <c r="K325" i="11"/>
  <c r="N324" i="11"/>
  <c r="M324" i="11"/>
  <c r="K324" i="11"/>
  <c r="N323" i="11"/>
  <c r="M323" i="11"/>
  <c r="N322" i="11"/>
  <c r="M322" i="11"/>
  <c r="K322" i="11"/>
  <c r="K321" i="11" s="1"/>
  <c r="J321" i="11"/>
  <c r="I321" i="11"/>
  <c r="H321" i="11"/>
  <c r="N314" i="11"/>
  <c r="M314" i="11"/>
  <c r="K314" i="11"/>
  <c r="N313" i="11"/>
  <c r="M313" i="11"/>
  <c r="K313" i="11"/>
  <c r="J312" i="11"/>
  <c r="I312" i="11"/>
  <c r="M312" i="11" s="1"/>
  <c r="N311" i="11"/>
  <c r="M311" i="11"/>
  <c r="K311" i="11"/>
  <c r="K310" i="11" s="1"/>
  <c r="J310" i="11"/>
  <c r="I310" i="11"/>
  <c r="H310" i="11"/>
  <c r="N309" i="11"/>
  <c r="M309" i="11"/>
  <c r="K309" i="11"/>
  <c r="K308" i="11" s="1"/>
  <c r="J308" i="11"/>
  <c r="I308" i="11"/>
  <c r="H308" i="11"/>
  <c r="N307" i="11"/>
  <c r="M307" i="11"/>
  <c r="K307" i="11"/>
  <c r="N306" i="11"/>
  <c r="M306" i="11"/>
  <c r="K306" i="11"/>
  <c r="J305" i="11"/>
  <c r="I305" i="11"/>
  <c r="H305" i="11"/>
  <c r="N304" i="11"/>
  <c r="M304" i="11"/>
  <c r="K304" i="11"/>
  <c r="K303" i="11" s="1"/>
  <c r="J303" i="11"/>
  <c r="I303" i="11"/>
  <c r="H303" i="11"/>
  <c r="N302" i="11"/>
  <c r="M302" i="11"/>
  <c r="K302" i="11"/>
  <c r="K301" i="11" s="1"/>
  <c r="J301" i="11"/>
  <c r="I301" i="11"/>
  <c r="H301" i="11"/>
  <c r="N300" i="11"/>
  <c r="M300" i="11"/>
  <c r="K300" i="11"/>
  <c r="K299" i="11" s="1"/>
  <c r="J299" i="11"/>
  <c r="I299" i="11"/>
  <c r="H299" i="11"/>
  <c r="N298" i="11"/>
  <c r="M298" i="11"/>
  <c r="K298" i="11"/>
  <c r="N297" i="11"/>
  <c r="M297" i="11"/>
  <c r="K297" i="11"/>
  <c r="N295" i="11"/>
  <c r="M295" i="11"/>
  <c r="K295" i="11"/>
  <c r="N294" i="11"/>
  <c r="M294" i="11"/>
  <c r="K294" i="11"/>
  <c r="N293" i="11"/>
  <c r="M293" i="11"/>
  <c r="K293" i="11"/>
  <c r="I292" i="11"/>
  <c r="H292" i="11"/>
  <c r="N291" i="11"/>
  <c r="M291" i="11"/>
  <c r="K291" i="11"/>
  <c r="N290" i="11"/>
  <c r="M290" i="11"/>
  <c r="K290" i="11"/>
  <c r="J289" i="11"/>
  <c r="K289" i="11" s="1"/>
  <c r="N276" i="11"/>
  <c r="M276" i="11"/>
  <c r="K276" i="11"/>
  <c r="N275" i="11"/>
  <c r="M275" i="11"/>
  <c r="K275" i="11"/>
  <c r="N274" i="11"/>
  <c r="M274" i="11"/>
  <c r="K274" i="11"/>
  <c r="N273" i="11"/>
  <c r="M273" i="11"/>
  <c r="K273" i="11"/>
  <c r="N272" i="11"/>
  <c r="M272" i="11"/>
  <c r="K272" i="11"/>
  <c r="N271" i="11"/>
  <c r="M271" i="11"/>
  <c r="K271" i="11"/>
  <c r="N270" i="11"/>
  <c r="M270" i="11"/>
  <c r="K270" i="11"/>
  <c r="N269" i="11"/>
  <c r="M269" i="11"/>
  <c r="K269" i="11"/>
  <c r="N268" i="11"/>
  <c r="M268" i="11"/>
  <c r="K268" i="11"/>
  <c r="N267" i="11"/>
  <c r="M267" i="11"/>
  <c r="K267" i="11"/>
  <c r="N266" i="11"/>
  <c r="M266" i="11"/>
  <c r="K266" i="11"/>
  <c r="K265" i="11"/>
  <c r="N265" i="11"/>
  <c r="N264" i="11"/>
  <c r="M264" i="11"/>
  <c r="K264" i="11"/>
  <c r="N263" i="11"/>
  <c r="M263" i="11"/>
  <c r="K263" i="11"/>
  <c r="J262" i="11"/>
  <c r="I262" i="11"/>
  <c r="N261" i="11"/>
  <c r="M261" i="11"/>
  <c r="K261" i="11"/>
  <c r="K260" i="11" s="1"/>
  <c r="J260" i="11"/>
  <c r="H260" i="11"/>
  <c r="N259" i="11"/>
  <c r="M259" i="11"/>
  <c r="K259" i="11"/>
  <c r="K258" i="11" s="1"/>
  <c r="J258" i="11"/>
  <c r="I258" i="11"/>
  <c r="H258" i="11"/>
  <c r="N257" i="11"/>
  <c r="M257" i="11"/>
  <c r="K257" i="11"/>
  <c r="K256" i="11" s="1"/>
  <c r="J256" i="11"/>
  <c r="I256" i="11"/>
  <c r="H256" i="11"/>
  <c r="N255" i="11"/>
  <c r="M255" i="11"/>
  <c r="K255" i="11"/>
  <c r="K254" i="11" s="1"/>
  <c r="J254" i="11"/>
  <c r="I254" i="11"/>
  <c r="N253" i="11"/>
  <c r="M253" i="11"/>
  <c r="K253" i="11"/>
  <c r="K252" i="11" s="1"/>
  <c r="J252" i="11"/>
  <c r="I252" i="11"/>
  <c r="H252" i="11"/>
  <c r="N249" i="11"/>
  <c r="M249" i="11"/>
  <c r="K249" i="11"/>
  <c r="K248" i="11" s="1"/>
  <c r="J248" i="11"/>
  <c r="I248" i="11"/>
  <c r="H248" i="11"/>
  <c r="N247" i="11"/>
  <c r="M247" i="11"/>
  <c r="K247" i="11"/>
  <c r="N246" i="11"/>
  <c r="M246" i="11"/>
  <c r="K246" i="11"/>
  <c r="N245" i="11"/>
  <c r="M245" i="11"/>
  <c r="K245" i="11"/>
  <c r="N244" i="11"/>
  <c r="M244" i="11"/>
  <c r="K244" i="11"/>
  <c r="N243" i="11"/>
  <c r="M243" i="11"/>
  <c r="K243" i="11"/>
  <c r="N242" i="11"/>
  <c r="M242" i="11"/>
  <c r="K242" i="11"/>
  <c r="N241" i="11"/>
  <c r="M241" i="11"/>
  <c r="K241" i="11"/>
  <c r="N240" i="11"/>
  <c r="M240" i="11"/>
  <c r="K240" i="11"/>
  <c r="N239" i="11"/>
  <c r="M239" i="11"/>
  <c r="K239" i="11"/>
  <c r="N238" i="11"/>
  <c r="M238" i="11"/>
  <c r="K238" i="11"/>
  <c r="J237" i="11"/>
  <c r="I237" i="11"/>
  <c r="H237" i="11"/>
  <c r="N236" i="11"/>
  <c r="M236" i="11"/>
  <c r="K236" i="11"/>
  <c r="N235" i="11"/>
  <c r="M235" i="11"/>
  <c r="K235" i="11"/>
  <c r="N234" i="11"/>
  <c r="M234" i="11"/>
  <c r="K234" i="11"/>
  <c r="N233" i="11"/>
  <c r="M233" i="11"/>
  <c r="K233" i="11"/>
  <c r="N232" i="11"/>
  <c r="M232" i="11"/>
  <c r="K232" i="11"/>
  <c r="N231" i="11"/>
  <c r="M231" i="11"/>
  <c r="K231" i="11"/>
  <c r="N230" i="11"/>
  <c r="M230" i="11"/>
  <c r="K230" i="11"/>
  <c r="N229" i="11"/>
  <c r="M229" i="11"/>
  <c r="K229" i="11"/>
  <c r="N228" i="11"/>
  <c r="M228" i="11"/>
  <c r="K228" i="11"/>
  <c r="N227" i="11"/>
  <c r="M227" i="11"/>
  <c r="K227" i="11"/>
  <c r="N226" i="11"/>
  <c r="M226" i="11"/>
  <c r="K226" i="11"/>
  <c r="J225" i="11"/>
  <c r="I225" i="11"/>
  <c r="H225" i="11"/>
  <c r="N224" i="11"/>
  <c r="M224" i="11"/>
  <c r="K224" i="11"/>
  <c r="N223" i="11"/>
  <c r="M223" i="11"/>
  <c r="K223" i="11"/>
  <c r="J222" i="11"/>
  <c r="I222" i="11"/>
  <c r="H222" i="11"/>
  <c r="N219" i="11"/>
  <c r="M219" i="11"/>
  <c r="K219" i="11"/>
  <c r="N218" i="11"/>
  <c r="M218" i="11"/>
  <c r="K218" i="11"/>
  <c r="N217" i="11"/>
  <c r="M217" i="11"/>
  <c r="K217" i="11"/>
  <c r="J216" i="11"/>
  <c r="I216" i="11"/>
  <c r="N215" i="11"/>
  <c r="M215" i="11"/>
  <c r="K215" i="11"/>
  <c r="J214" i="11"/>
  <c r="I214" i="11"/>
  <c r="H214" i="11"/>
  <c r="N213" i="11"/>
  <c r="M213" i="11"/>
  <c r="K213" i="11"/>
  <c r="N212" i="11"/>
  <c r="M212" i="11"/>
  <c r="K212" i="11"/>
  <c r="N211" i="11"/>
  <c r="M211" i="11"/>
  <c r="K211" i="11"/>
  <c r="J210" i="11"/>
  <c r="I210" i="11"/>
  <c r="H210" i="11"/>
  <c r="N209" i="11"/>
  <c r="M209" i="11"/>
  <c r="K209" i="11"/>
  <c r="N208" i="11"/>
  <c r="M208" i="11"/>
  <c r="K208" i="11"/>
  <c r="J207" i="11"/>
  <c r="I207" i="11"/>
  <c r="H207" i="11"/>
  <c r="N206" i="11"/>
  <c r="M206" i="11"/>
  <c r="K206" i="11"/>
  <c r="K205" i="11" s="1"/>
  <c r="J205" i="11"/>
  <c r="I205" i="11"/>
  <c r="H205" i="11"/>
  <c r="N204" i="11"/>
  <c r="M204" i="11"/>
  <c r="K204" i="11"/>
  <c r="N203" i="11"/>
  <c r="M203" i="11"/>
  <c r="K203" i="11"/>
  <c r="N202" i="11"/>
  <c r="M202" i="11"/>
  <c r="K202" i="11"/>
  <c r="J201" i="11"/>
  <c r="I201" i="11"/>
  <c r="H201" i="11"/>
  <c r="N200" i="11"/>
  <c r="M200" i="11"/>
  <c r="K200" i="11"/>
  <c r="N199" i="11"/>
  <c r="M199" i="11"/>
  <c r="K199" i="11"/>
  <c r="J198" i="11"/>
  <c r="I198" i="11"/>
  <c r="H198" i="11"/>
  <c r="N197" i="11"/>
  <c r="M197" i="11"/>
  <c r="K197" i="11"/>
  <c r="N196" i="11"/>
  <c r="M196" i="11"/>
  <c r="K196" i="11"/>
  <c r="J195" i="11"/>
  <c r="I195" i="11"/>
  <c r="H195" i="11"/>
  <c r="N194" i="11"/>
  <c r="M194" i="11"/>
  <c r="K194" i="11"/>
  <c r="K193" i="11" s="1"/>
  <c r="J193" i="11"/>
  <c r="I193" i="11"/>
  <c r="H193" i="11"/>
  <c r="N192" i="11"/>
  <c r="M192" i="11"/>
  <c r="K192" i="11"/>
  <c r="K191" i="11" s="1"/>
  <c r="J191" i="11"/>
  <c r="I191" i="11"/>
  <c r="H191" i="11"/>
  <c r="N190" i="11"/>
  <c r="M190" i="11"/>
  <c r="K190" i="11"/>
  <c r="K189" i="11" s="1"/>
  <c r="J189" i="11"/>
  <c r="I189" i="11"/>
  <c r="H189" i="11"/>
  <c r="N188" i="11"/>
  <c r="M188" i="11"/>
  <c r="K188" i="11"/>
  <c r="K187" i="11" s="1"/>
  <c r="J187" i="11"/>
  <c r="H187" i="11"/>
  <c r="N186" i="11"/>
  <c r="M186" i="11"/>
  <c r="K186" i="11"/>
  <c r="K185" i="11" s="1"/>
  <c r="J185" i="11"/>
  <c r="I185" i="11"/>
  <c r="H185" i="11"/>
  <c r="N184" i="11"/>
  <c r="M184" i="11"/>
  <c r="K184" i="11"/>
  <c r="K183" i="11" s="1"/>
  <c r="J183" i="11"/>
  <c r="I183" i="11"/>
  <c r="H183" i="11"/>
  <c r="N182" i="11"/>
  <c r="M182" i="11"/>
  <c r="K182" i="11"/>
  <c r="K181" i="11" s="1"/>
  <c r="J181" i="11"/>
  <c r="I181" i="11"/>
  <c r="H181" i="11"/>
  <c r="N177" i="11"/>
  <c r="M177" i="11"/>
  <c r="K177" i="11"/>
  <c r="N176" i="11"/>
  <c r="M176" i="11"/>
  <c r="K176" i="11"/>
  <c r="N175" i="11"/>
  <c r="M175" i="11"/>
  <c r="K175" i="11"/>
  <c r="J174" i="11"/>
  <c r="I174" i="11"/>
  <c r="H174" i="11"/>
  <c r="N173" i="11"/>
  <c r="M173" i="11"/>
  <c r="K173" i="11"/>
  <c r="N172" i="11"/>
  <c r="M172" i="11"/>
  <c r="K172" i="11"/>
  <c r="J171" i="11"/>
  <c r="I171" i="11"/>
  <c r="H171" i="11"/>
  <c r="K170" i="11"/>
  <c r="K169" i="11"/>
  <c r="H170" i="11"/>
  <c r="K168" i="11"/>
  <c r="H168" i="11"/>
  <c r="N167" i="11"/>
  <c r="M167" i="11"/>
  <c r="K167" i="11"/>
  <c r="J166" i="11"/>
  <c r="I166" i="11"/>
  <c r="N165" i="11"/>
  <c r="M165" i="11"/>
  <c r="K165" i="11"/>
  <c r="N164" i="11"/>
  <c r="M164" i="11"/>
  <c r="K164" i="11"/>
  <c r="J163" i="11"/>
  <c r="I163" i="11"/>
  <c r="H163" i="11"/>
  <c r="N162" i="11"/>
  <c r="M162" i="11"/>
  <c r="K162" i="11"/>
  <c r="N161" i="11"/>
  <c r="M161" i="11"/>
  <c r="K161" i="11"/>
  <c r="J160" i="11"/>
  <c r="I160" i="11"/>
  <c r="H160" i="11"/>
  <c r="N159" i="11"/>
  <c r="M159" i="11"/>
  <c r="K159" i="11"/>
  <c r="N158" i="11"/>
  <c r="M158" i="11"/>
  <c r="K158" i="11"/>
  <c r="J157" i="11"/>
  <c r="I157" i="11"/>
  <c r="H157" i="11"/>
  <c r="N156" i="11"/>
  <c r="M156" i="11"/>
  <c r="K156" i="11"/>
  <c r="N155" i="11"/>
  <c r="M155" i="11"/>
  <c r="K155" i="11"/>
  <c r="J154" i="11"/>
  <c r="I154" i="11"/>
  <c r="H154" i="11"/>
  <c r="N153" i="11"/>
  <c r="M153" i="11"/>
  <c r="K153" i="11"/>
  <c r="N152" i="11"/>
  <c r="M152" i="11"/>
  <c r="K152" i="11"/>
  <c r="J151" i="11"/>
  <c r="I151" i="11"/>
  <c r="H151" i="11"/>
  <c r="N150" i="11"/>
  <c r="M150" i="11"/>
  <c r="K150" i="11"/>
  <c r="N149" i="11"/>
  <c r="M149" i="11"/>
  <c r="K149" i="11"/>
  <c r="J148" i="11"/>
  <c r="I148" i="11"/>
  <c r="H148" i="11"/>
  <c r="N147" i="11"/>
  <c r="M147" i="11"/>
  <c r="K147" i="11"/>
  <c r="N146" i="11"/>
  <c r="M146" i="11"/>
  <c r="K146" i="11"/>
  <c r="J145" i="11"/>
  <c r="I145" i="11"/>
  <c r="H145" i="11"/>
  <c r="N144" i="11"/>
  <c r="M144" i="11"/>
  <c r="K144" i="11"/>
  <c r="N143" i="11"/>
  <c r="M143" i="11"/>
  <c r="K143" i="11"/>
  <c r="J142" i="11"/>
  <c r="I142" i="11"/>
  <c r="H142" i="11"/>
  <c r="N141" i="11"/>
  <c r="M141" i="11"/>
  <c r="K141" i="11"/>
  <c r="N140" i="11"/>
  <c r="M140" i="11"/>
  <c r="K140" i="11"/>
  <c r="J139" i="11"/>
  <c r="N137" i="11" s="1"/>
  <c r="I139" i="11"/>
  <c r="H139" i="11"/>
  <c r="N136" i="11"/>
  <c r="M136" i="11"/>
  <c r="K136" i="11"/>
  <c r="K135" i="11" s="1"/>
  <c r="J135" i="11"/>
  <c r="I135" i="11"/>
  <c r="H135" i="11"/>
  <c r="N134" i="11"/>
  <c r="M134" i="11"/>
  <c r="K134" i="11"/>
  <c r="N133" i="11"/>
  <c r="M133" i="11"/>
  <c r="K133" i="11"/>
  <c r="J132" i="11"/>
  <c r="I132" i="11"/>
  <c r="H132" i="11"/>
  <c r="N131" i="11"/>
  <c r="M131" i="11"/>
  <c r="K131" i="11"/>
  <c r="K130" i="11" s="1"/>
  <c r="J130" i="11"/>
  <c r="I130" i="11"/>
  <c r="H130" i="11"/>
  <c r="N129" i="11"/>
  <c r="M129" i="11"/>
  <c r="K129" i="11"/>
  <c r="N128" i="11"/>
  <c r="M128" i="11"/>
  <c r="K128" i="11"/>
  <c r="N127" i="11"/>
  <c r="M127" i="11"/>
  <c r="K127" i="11"/>
  <c r="J126" i="11"/>
  <c r="I126" i="11"/>
  <c r="H126" i="11"/>
  <c r="N125" i="11"/>
  <c r="M125" i="11"/>
  <c r="K125" i="11"/>
  <c r="N124" i="11"/>
  <c r="M124" i="11"/>
  <c r="K124" i="11"/>
  <c r="J123" i="11"/>
  <c r="I123" i="11"/>
  <c r="H123" i="11"/>
  <c r="N122" i="11"/>
  <c r="M122" i="11"/>
  <c r="K122" i="11"/>
  <c r="N121" i="11"/>
  <c r="M121" i="11"/>
  <c r="K121" i="11"/>
  <c r="J120" i="11"/>
  <c r="I120" i="11"/>
  <c r="H120" i="11"/>
  <c r="N119" i="11"/>
  <c r="M119" i="11"/>
  <c r="K119" i="11"/>
  <c r="K118" i="11" s="1"/>
  <c r="J118" i="11"/>
  <c r="I118" i="11"/>
  <c r="H118" i="11"/>
  <c r="N117" i="11"/>
  <c r="M117" i="11"/>
  <c r="K117" i="11"/>
  <c r="N116" i="11"/>
  <c r="M116" i="11"/>
  <c r="K116" i="11"/>
  <c r="J115" i="11"/>
  <c r="I115" i="11"/>
  <c r="H115" i="11"/>
  <c r="N114" i="11"/>
  <c r="M114" i="11"/>
  <c r="K114" i="11"/>
  <c r="N113" i="11"/>
  <c r="M113" i="11"/>
  <c r="K113" i="11"/>
  <c r="J112" i="11"/>
  <c r="I112" i="11"/>
  <c r="N111" i="11"/>
  <c r="M111" i="11"/>
  <c r="K111" i="11"/>
  <c r="N110" i="11"/>
  <c r="M110" i="11"/>
  <c r="K110" i="11"/>
  <c r="J109" i="11"/>
  <c r="I109" i="11"/>
  <c r="H109" i="11"/>
  <c r="N108" i="11"/>
  <c r="M108" i="11"/>
  <c r="K108" i="11"/>
  <c r="N107" i="11"/>
  <c r="M107" i="11"/>
  <c r="K107" i="11"/>
  <c r="J106" i="11"/>
  <c r="I106" i="11"/>
  <c r="H106" i="11"/>
  <c r="N105" i="11"/>
  <c r="M105" i="11"/>
  <c r="K105" i="11"/>
  <c r="N104" i="11"/>
  <c r="M104" i="11"/>
  <c r="K104" i="11"/>
  <c r="J103" i="11"/>
  <c r="I103" i="11"/>
  <c r="H103" i="11"/>
  <c r="N102" i="11"/>
  <c r="M102" i="11"/>
  <c r="K102" i="11"/>
  <c r="K101" i="11" s="1"/>
  <c r="J101" i="11"/>
  <c r="I101" i="11"/>
  <c r="H101" i="11"/>
  <c r="N100" i="11"/>
  <c r="M100" i="11"/>
  <c r="K100" i="11"/>
  <c r="K99" i="11" s="1"/>
  <c r="J99" i="11"/>
  <c r="I99" i="11"/>
  <c r="H99" i="11"/>
  <c r="N98" i="11"/>
  <c r="M98" i="11"/>
  <c r="K98" i="11"/>
  <c r="K97" i="11" s="1"/>
  <c r="J97" i="11"/>
  <c r="I97" i="11"/>
  <c r="H97" i="11"/>
  <c r="N96" i="11"/>
  <c r="M96" i="11"/>
  <c r="K96" i="11"/>
  <c r="K95" i="11" s="1"/>
  <c r="J95" i="11"/>
  <c r="I95" i="11"/>
  <c r="H95" i="11"/>
  <c r="N94" i="11"/>
  <c r="M94" i="11"/>
  <c r="K94" i="11"/>
  <c r="K93" i="11" s="1"/>
  <c r="J93" i="11"/>
  <c r="I93" i="11"/>
  <c r="H93" i="11"/>
  <c r="N92" i="11"/>
  <c r="M92" i="11"/>
  <c r="K92" i="11"/>
  <c r="K91" i="11" s="1"/>
  <c r="J91" i="11"/>
  <c r="I91" i="11"/>
  <c r="H91" i="11"/>
  <c r="N90" i="11"/>
  <c r="M90" i="11"/>
  <c r="K90" i="11"/>
  <c r="N89" i="11"/>
  <c r="M89" i="11"/>
  <c r="K89" i="11"/>
  <c r="N88" i="11"/>
  <c r="M88" i="11"/>
  <c r="K88" i="11"/>
  <c r="N87" i="11"/>
  <c r="M87" i="11"/>
  <c r="K87" i="11"/>
  <c r="N86" i="11"/>
  <c r="M86" i="11"/>
  <c r="K86" i="11"/>
  <c r="N85" i="11"/>
  <c r="M85" i="11"/>
  <c r="K85" i="11"/>
  <c r="N84" i="11"/>
  <c r="M84" i="11"/>
  <c r="K84" i="11"/>
  <c r="N83" i="11"/>
  <c r="M83" i="11"/>
  <c r="N82" i="11"/>
  <c r="M82" i="11"/>
  <c r="N81" i="11"/>
  <c r="M81" i="11"/>
  <c r="N80" i="11"/>
  <c r="M80" i="11"/>
  <c r="N79" i="11"/>
  <c r="M79" i="11"/>
  <c r="K79" i="11"/>
  <c r="N78" i="11"/>
  <c r="M78" i="11"/>
  <c r="K78" i="11"/>
  <c r="N77" i="11"/>
  <c r="M77" i="11"/>
  <c r="K77" i="11"/>
  <c r="J76" i="11"/>
  <c r="I76" i="11"/>
  <c r="H76" i="11"/>
  <c r="N75" i="11"/>
  <c r="M75" i="11"/>
  <c r="K75" i="11"/>
  <c r="K74" i="11" s="1"/>
  <c r="J74" i="11"/>
  <c r="I74" i="11"/>
  <c r="H74" i="11"/>
  <c r="N73" i="11"/>
  <c r="M73" i="11"/>
  <c r="K73" i="11"/>
  <c r="N72" i="11"/>
  <c r="M72" i="11"/>
  <c r="K72" i="11"/>
  <c r="J71" i="11"/>
  <c r="I71" i="11"/>
  <c r="H71" i="11"/>
  <c r="N70" i="11"/>
  <c r="M70" i="11"/>
  <c r="K70" i="11"/>
  <c r="K69" i="11" s="1"/>
  <c r="J69" i="11"/>
  <c r="I69" i="11"/>
  <c r="H69" i="11"/>
  <c r="N68" i="11"/>
  <c r="M68" i="11"/>
  <c r="K68" i="11"/>
  <c r="K67" i="11" s="1"/>
  <c r="J67" i="11"/>
  <c r="I67" i="11"/>
  <c r="H67" i="11"/>
  <c r="N66" i="11"/>
  <c r="M66" i="11"/>
  <c r="K66" i="11"/>
  <c r="K65" i="11" s="1"/>
  <c r="J65" i="11"/>
  <c r="I65" i="11"/>
  <c r="H65" i="11"/>
  <c r="N64" i="11"/>
  <c r="M64" i="11"/>
  <c r="K64" i="11"/>
  <c r="K63" i="11"/>
  <c r="M63" i="11"/>
  <c r="J62" i="11"/>
  <c r="I62" i="11"/>
  <c r="N61" i="11"/>
  <c r="M61" i="11"/>
  <c r="K61" i="11"/>
  <c r="N60" i="11"/>
  <c r="M60" i="11"/>
  <c r="K60" i="11"/>
  <c r="J59" i="11"/>
  <c r="I59" i="11"/>
  <c r="H59" i="11"/>
  <c r="N58" i="11"/>
  <c r="M58" i="11"/>
  <c r="K58" i="11"/>
  <c r="K57" i="11" s="1"/>
  <c r="J57" i="11"/>
  <c r="I57" i="11"/>
  <c r="H57" i="11"/>
  <c r="N56" i="11"/>
  <c r="M56" i="11"/>
  <c r="K56" i="11"/>
  <c r="K55" i="11" s="1"/>
  <c r="J55" i="11"/>
  <c r="I55" i="11"/>
  <c r="H55" i="11"/>
  <c r="N54" i="11"/>
  <c r="M54" i="11"/>
  <c r="K54" i="11"/>
  <c r="K53" i="11" s="1"/>
  <c r="J53" i="11"/>
  <c r="I53" i="11"/>
  <c r="H53" i="11"/>
  <c r="N52" i="11"/>
  <c r="M52" i="11"/>
  <c r="K52" i="11"/>
  <c r="K51" i="11" s="1"/>
  <c r="J51" i="11"/>
  <c r="I51" i="11"/>
  <c r="H51" i="11"/>
  <c r="N50" i="11"/>
  <c r="M50" i="11"/>
  <c r="K50" i="11"/>
  <c r="N49" i="11"/>
  <c r="M49" i="11"/>
  <c r="K49" i="11"/>
  <c r="J48" i="11"/>
  <c r="I48" i="11"/>
  <c r="H48" i="11"/>
  <c r="N47" i="11"/>
  <c r="M47" i="11"/>
  <c r="K47" i="11"/>
  <c r="K46" i="11" s="1"/>
  <c r="J46" i="11"/>
  <c r="I46" i="11"/>
  <c r="H46" i="11"/>
  <c r="N45" i="11"/>
  <c r="M45" i="11"/>
  <c r="K45" i="11"/>
  <c r="N44" i="11"/>
  <c r="M44" i="11"/>
  <c r="K44" i="11"/>
  <c r="N43" i="11"/>
  <c r="M43" i="11"/>
  <c r="K43" i="11"/>
  <c r="N41" i="11"/>
  <c r="M41" i="11"/>
  <c r="K41" i="11"/>
  <c r="N40" i="11"/>
  <c r="M40" i="11"/>
  <c r="K40" i="11"/>
  <c r="N39" i="11"/>
  <c r="M39" i="11"/>
  <c r="K39" i="11"/>
  <c r="N38" i="11"/>
  <c r="M38" i="11"/>
  <c r="K38" i="11"/>
  <c r="N37" i="11"/>
  <c r="M37" i="11"/>
  <c r="K37" i="11"/>
  <c r="J36" i="11"/>
  <c r="I36" i="11"/>
  <c r="H36" i="11"/>
  <c r="N35" i="11"/>
  <c r="M35" i="11"/>
  <c r="K35" i="11"/>
  <c r="K34" i="11" s="1"/>
  <c r="J34" i="11"/>
  <c r="I34" i="11"/>
  <c r="H34" i="11"/>
  <c r="N33" i="11"/>
  <c r="M33" i="11"/>
  <c r="K33" i="11"/>
  <c r="K32" i="11" s="1"/>
  <c r="J32" i="11"/>
  <c r="I32" i="11"/>
  <c r="H32" i="11"/>
  <c r="N31" i="11"/>
  <c r="M31" i="11"/>
  <c r="K31" i="11"/>
  <c r="K30" i="11"/>
  <c r="N30" i="11"/>
  <c r="N29" i="11"/>
  <c r="M29" i="11"/>
  <c r="K29" i="11"/>
  <c r="K28" i="11"/>
  <c r="N28" i="11"/>
  <c r="J27" i="11"/>
  <c r="I27" i="11"/>
  <c r="N26" i="11"/>
  <c r="M26" i="11"/>
  <c r="K26" i="11"/>
  <c r="J25" i="11"/>
  <c r="I25" i="11"/>
  <c r="H25" i="11"/>
  <c r="N24" i="11"/>
  <c r="M24" i="11"/>
  <c r="K24" i="11"/>
  <c r="K23" i="11" s="1"/>
  <c r="N20" i="11"/>
  <c r="M20" i="11"/>
  <c r="K20" i="11"/>
  <c r="K19" i="11" s="1"/>
  <c r="J19" i="11"/>
  <c r="I19" i="11"/>
  <c r="H19" i="11"/>
  <c r="M19" i="11" l="1"/>
  <c r="J349" i="11"/>
  <c r="I349" i="11"/>
  <c r="L352" i="11"/>
  <c r="L353" i="11"/>
  <c r="K292" i="11"/>
  <c r="K326" i="11"/>
  <c r="K341" i="11"/>
  <c r="K312" i="11"/>
  <c r="K334" i="11"/>
  <c r="N168" i="11"/>
  <c r="H166" i="11"/>
  <c r="K76" i="11"/>
  <c r="M169" i="11"/>
  <c r="N169" i="11"/>
  <c r="M28" i="11"/>
  <c r="N106" i="11"/>
  <c r="M120" i="11"/>
  <c r="M126" i="11"/>
  <c r="M132" i="11"/>
  <c r="M207" i="11"/>
  <c r="N115" i="11"/>
  <c r="N91" i="11"/>
  <c r="N95" i="11"/>
  <c r="N254" i="11"/>
  <c r="N256" i="11"/>
  <c r="N258" i="11"/>
  <c r="M109" i="11"/>
  <c r="N154" i="11"/>
  <c r="K323" i="11"/>
  <c r="M34" i="11"/>
  <c r="N34" i="11"/>
  <c r="N25" i="11"/>
  <c r="K115" i="11"/>
  <c r="N118" i="11"/>
  <c r="N130" i="11"/>
  <c r="K210" i="11"/>
  <c r="N301" i="11"/>
  <c r="M23" i="11"/>
  <c r="M93" i="11"/>
  <c r="M154" i="11"/>
  <c r="N201" i="11"/>
  <c r="M260" i="11"/>
  <c r="N46" i="11"/>
  <c r="N157" i="11"/>
  <c r="N163" i="11"/>
  <c r="M214" i="11"/>
  <c r="M222" i="11"/>
  <c r="N308" i="11"/>
  <c r="M310" i="11"/>
  <c r="N51" i="11"/>
  <c r="N142" i="11"/>
  <c r="N148" i="11"/>
  <c r="N174" i="11"/>
  <c r="M183" i="11"/>
  <c r="M185" i="11"/>
  <c r="N187" i="11"/>
  <c r="M191" i="11"/>
  <c r="N195" i="11"/>
  <c r="N321" i="11"/>
  <c r="N222" i="11"/>
  <c r="N57" i="11"/>
  <c r="M95" i="11"/>
  <c r="M160" i="11"/>
  <c r="M32" i="11"/>
  <c r="N76" i="11"/>
  <c r="N101" i="11"/>
  <c r="M151" i="11"/>
  <c r="N160" i="11"/>
  <c r="N171" i="11"/>
  <c r="N198" i="11"/>
  <c r="M225" i="11"/>
  <c r="M237" i="11"/>
  <c r="N292" i="11"/>
  <c r="M326" i="11"/>
  <c r="M103" i="11"/>
  <c r="M65" i="11"/>
  <c r="M67" i="11"/>
  <c r="M71" i="11"/>
  <c r="M106" i="11"/>
  <c r="M252" i="11"/>
  <c r="M303" i="11"/>
  <c r="M48" i="11"/>
  <c r="N132" i="11"/>
  <c r="N48" i="11"/>
  <c r="N109" i="11"/>
  <c r="M115" i="11"/>
  <c r="N151" i="11"/>
  <c r="M193" i="11"/>
  <c r="M216" i="11"/>
  <c r="N19" i="11"/>
  <c r="M46" i="11"/>
  <c r="N32" i="11"/>
  <c r="N36" i="11"/>
  <c r="N53" i="11"/>
  <c r="K59" i="11"/>
  <c r="H62" i="11"/>
  <c r="M62" i="11" s="1"/>
  <c r="N74" i="11"/>
  <c r="N139" i="11"/>
  <c r="N341" i="11"/>
  <c r="M308" i="11"/>
  <c r="N69" i="11"/>
  <c r="M142" i="11"/>
  <c r="M53" i="11"/>
  <c r="M55" i="11"/>
  <c r="M57" i="11"/>
  <c r="N93" i="11"/>
  <c r="N99" i="11"/>
  <c r="M101" i="11"/>
  <c r="N103" i="11"/>
  <c r="N112" i="11"/>
  <c r="N135" i="11"/>
  <c r="N145" i="11"/>
  <c r="M148" i="11"/>
  <c r="N205" i="11"/>
  <c r="N237" i="11"/>
  <c r="N248" i="11"/>
  <c r="M321" i="11"/>
  <c r="N334" i="11"/>
  <c r="K109" i="11"/>
  <c r="M36" i="11"/>
  <c r="N55" i="11"/>
  <c r="M74" i="11"/>
  <c r="M91" i="11"/>
  <c r="M99" i="11"/>
  <c r="M112" i="11"/>
  <c r="M123" i="11"/>
  <c r="K126" i="11"/>
  <c r="M130" i="11"/>
  <c r="M139" i="11"/>
  <c r="M157" i="11"/>
  <c r="K163" i="11"/>
  <c r="K171" i="11"/>
  <c r="M174" i="11"/>
  <c r="N183" i="11"/>
  <c r="M187" i="11"/>
  <c r="N191" i="11"/>
  <c r="M195" i="11"/>
  <c r="K201" i="11"/>
  <c r="N210" i="11"/>
  <c r="K214" i="11"/>
  <c r="N59" i="11"/>
  <c r="N181" i="11"/>
  <c r="N189" i="11"/>
  <c r="M205" i="11"/>
  <c r="M248" i="11"/>
  <c r="M258" i="11"/>
  <c r="M265" i="11"/>
  <c r="N312" i="11"/>
  <c r="N23" i="11"/>
  <c r="M51" i="11"/>
  <c r="M59" i="11"/>
  <c r="M97" i="11"/>
  <c r="K112" i="11"/>
  <c r="N123" i="11"/>
  <c r="K132" i="11"/>
  <c r="M135" i="11"/>
  <c r="M171" i="11"/>
  <c r="M201" i="11"/>
  <c r="N207" i="11"/>
  <c r="N216" i="11"/>
  <c r="N252" i="11"/>
  <c r="M256" i="11"/>
  <c r="N260" i="11"/>
  <c r="M299" i="11"/>
  <c r="M25" i="11"/>
  <c r="N65" i="11"/>
  <c r="M69" i="11"/>
  <c r="N71" i="11"/>
  <c r="M76" i="11"/>
  <c r="N97" i="11"/>
  <c r="M118" i="11"/>
  <c r="M145" i="11"/>
  <c r="K151" i="11"/>
  <c r="M163" i="11"/>
  <c r="N185" i="11"/>
  <c r="N193" i="11"/>
  <c r="M198" i="11"/>
  <c r="N214" i="11"/>
  <c r="M254" i="11"/>
  <c r="N299" i="11"/>
  <c r="N305" i="11"/>
  <c r="N326" i="11"/>
  <c r="N120" i="11"/>
  <c r="N126" i="11"/>
  <c r="M181" i="11"/>
  <c r="M189" i="11"/>
  <c r="N303" i="11"/>
  <c r="K145" i="11"/>
  <c r="K62" i="11"/>
  <c r="K120" i="11"/>
  <c r="K195" i="11"/>
  <c r="K305" i="11"/>
  <c r="N67" i="11"/>
  <c r="K48" i="11"/>
  <c r="K237" i="11"/>
  <c r="K123" i="11"/>
  <c r="K148" i="11"/>
  <c r="K222" i="11"/>
  <c r="K27" i="11"/>
  <c r="K71" i="11"/>
  <c r="K103" i="11"/>
  <c r="K139" i="11"/>
  <c r="K157" i="11"/>
  <c r="K166" i="11"/>
  <c r="K198" i="11"/>
  <c r="K225" i="11"/>
  <c r="K154" i="11"/>
  <c r="K207" i="11"/>
  <c r="K216" i="11"/>
  <c r="K174" i="11"/>
  <c r="K36" i="11"/>
  <c r="K106" i="11"/>
  <c r="K142" i="11"/>
  <c r="K160" i="11"/>
  <c r="K262" i="11"/>
  <c r="N170" i="11"/>
  <c r="M170" i="11"/>
  <c r="H27" i="11"/>
  <c r="M210" i="11"/>
  <c r="N225" i="11"/>
  <c r="N310" i="11"/>
  <c r="H289" i="11"/>
  <c r="M292" i="11"/>
  <c r="M301" i="11"/>
  <c r="M334" i="11"/>
  <c r="M341" i="11"/>
  <c r="M305" i="11"/>
  <c r="M168" i="11"/>
  <c r="M30" i="11"/>
  <c r="N63" i="11"/>
  <c r="K25" i="11" l="1"/>
  <c r="K349" i="11" s="1"/>
  <c r="L351" i="11"/>
  <c r="L355" i="11" s="1"/>
  <c r="H349" i="11"/>
  <c r="N62" i="11"/>
  <c r="D355" i="11"/>
  <c r="N262" i="11"/>
  <c r="M262" i="11"/>
  <c r="M27" i="11"/>
  <c r="N27" i="11"/>
  <c r="N289" i="11"/>
  <c r="M289" i="11"/>
  <c r="N166" i="11"/>
  <c r="M166" i="11"/>
  <c r="L354" i="11" l="1"/>
  <c r="I355" i="11"/>
  <c r="N351" i="11"/>
  <c r="M351" i="11"/>
  <c r="M349" i="11"/>
  <c r="G355" i="11"/>
  <c r="N349" i="11"/>
  <c r="M350" i="11" l="1"/>
</calcChain>
</file>

<file path=xl/sharedStrings.xml><?xml version="1.0" encoding="utf-8"?>
<sst xmlns="http://schemas.openxmlformats.org/spreadsheetml/2006/main" count="2307" uniqueCount="344">
  <si>
    <t>148</t>
  </si>
  <si>
    <t>000</t>
  </si>
  <si>
    <t>0113</t>
  </si>
  <si>
    <t>4240172340</t>
  </si>
  <si>
    <t>244</t>
  </si>
  <si>
    <t>0311</t>
  </si>
  <si>
    <t>47401R0860</t>
  </si>
  <si>
    <t>321</t>
  </si>
  <si>
    <t>0314</t>
  </si>
  <si>
    <t>0620380610</t>
  </si>
  <si>
    <t>0620380640</t>
  </si>
  <si>
    <t>0401</t>
  </si>
  <si>
    <t>813</t>
  </si>
  <si>
    <t>2340100590</t>
  </si>
  <si>
    <t>111</t>
  </si>
  <si>
    <t>119</t>
  </si>
  <si>
    <t>242</t>
  </si>
  <si>
    <t>247</t>
  </si>
  <si>
    <t>851</t>
  </si>
  <si>
    <t>852</t>
  </si>
  <si>
    <t>2340181011</t>
  </si>
  <si>
    <t>2340181016</t>
  </si>
  <si>
    <t>2340181017</t>
  </si>
  <si>
    <t>811</t>
  </si>
  <si>
    <t>2340181019</t>
  </si>
  <si>
    <t>2340181110</t>
  </si>
  <si>
    <t>2340181120</t>
  </si>
  <si>
    <t>0705</t>
  </si>
  <si>
    <t>2340181022</t>
  </si>
  <si>
    <t>2340281320</t>
  </si>
  <si>
    <t>1001</t>
  </si>
  <si>
    <t>2240128960</t>
  </si>
  <si>
    <t>313</t>
  </si>
  <si>
    <t>2340152900</t>
  </si>
  <si>
    <t>540</t>
  </si>
  <si>
    <t>1002</t>
  </si>
  <si>
    <t>2240300590</t>
  </si>
  <si>
    <t>243</t>
  </si>
  <si>
    <t>611</t>
  </si>
  <si>
    <t>612</t>
  </si>
  <si>
    <t>853</t>
  </si>
  <si>
    <t>2240381950</t>
  </si>
  <si>
    <t>631</t>
  </si>
  <si>
    <t>1003</t>
  </si>
  <si>
    <t>322</t>
  </si>
  <si>
    <t>1620251340</t>
  </si>
  <si>
    <t>1620251350</t>
  </si>
  <si>
    <t>1620251760</t>
  </si>
  <si>
    <t>2240152200</t>
  </si>
  <si>
    <t>2240152400</t>
  </si>
  <si>
    <t>2240152500</t>
  </si>
  <si>
    <t>2240171120</t>
  </si>
  <si>
    <t>2240171140</t>
  </si>
  <si>
    <t>2240171150</t>
  </si>
  <si>
    <t>2240171160</t>
  </si>
  <si>
    <t>2240171170</t>
  </si>
  <si>
    <t>2240171180</t>
  </si>
  <si>
    <t>2240171280</t>
  </si>
  <si>
    <t>2240172003</t>
  </si>
  <si>
    <t>2240172004</t>
  </si>
  <si>
    <t>2240172005</t>
  </si>
  <si>
    <t>2240172007</t>
  </si>
  <si>
    <t>2240172008</t>
  </si>
  <si>
    <t>2240172009</t>
  </si>
  <si>
    <t>2240172015</t>
  </si>
  <si>
    <t>2240172020</t>
  </si>
  <si>
    <t>2240189300</t>
  </si>
  <si>
    <t>22401R4620</t>
  </si>
  <si>
    <t>2240272055</t>
  </si>
  <si>
    <t>1004</t>
  </si>
  <si>
    <t>2240231460</t>
  </si>
  <si>
    <t>530</t>
  </si>
  <si>
    <t>2240259400</t>
  </si>
  <si>
    <t>112</t>
  </si>
  <si>
    <t>2240271310</t>
  </si>
  <si>
    <t>2240271320</t>
  </si>
  <si>
    <t>2240271330</t>
  </si>
  <si>
    <t>2240271340</t>
  </si>
  <si>
    <t>2240271360</t>
  </si>
  <si>
    <t>2240289400</t>
  </si>
  <si>
    <t>1006</t>
  </si>
  <si>
    <t>2240100590</t>
  </si>
  <si>
    <t>831</t>
  </si>
  <si>
    <t>2240120000</t>
  </si>
  <si>
    <t>121</t>
  </si>
  <si>
    <t>122</t>
  </si>
  <si>
    <t>129</t>
  </si>
  <si>
    <t>22401R4040</t>
  </si>
  <si>
    <t>2240381810</t>
  </si>
  <si>
    <t>633</t>
  </si>
  <si>
    <t>2240481920</t>
  </si>
  <si>
    <t>2240481930</t>
  </si>
  <si>
    <t>22405R5140</t>
  </si>
  <si>
    <t>Повышение эффективности мероприятий, направленных на активизацию антикоррупционного обучения и антикоррупционной пропаганды, вовлечение ресурсов гражданского общества в противодействие коррупции</t>
  </si>
  <si>
    <t>Прочая закупка товаров, работ и услуг</t>
  </si>
  <si>
    <t>Совершенствование подготовки и квалификации работников системы профилактики безнадзорности и правонарушений несовершеннолетних</t>
  </si>
  <si>
    <t>Профилактика безнадзорности и правонарушений среди несовершеннолетних, формирование здорового образа жизни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</si>
  <si>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</si>
  <si>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Фонд оплаты труда учреждений</t>
  </si>
  <si>
    <t>Код строки</t>
  </si>
  <si>
    <t>Остаток на начало года</t>
  </si>
  <si>
    <t>Профинансировано</t>
  </si>
  <si>
    <t>Кассовый расход</t>
  </si>
  <si>
    <t>Остаток на конец отчетного периода</t>
  </si>
  <si>
    <t>010</t>
  </si>
  <si>
    <t>020</t>
  </si>
  <si>
    <t>030</t>
  </si>
  <si>
    <t>040</t>
  </si>
  <si>
    <t>Итого</t>
  </si>
  <si>
    <t xml:space="preserve"> </t>
  </si>
  <si>
    <t>Субвенции</t>
  </si>
  <si>
    <t>1.СведенияодвижениисредствбюджетовсубъектовРоссийскойФедерации</t>
  </si>
  <si>
    <t>иместныхбюджетовнасчетахучреждений</t>
  </si>
  <si>
    <t>Наименованиетекущегосчета</t>
  </si>
  <si>
    <t>Отчет</t>
  </si>
  <si>
    <t>об исполнении  бюджетной сметы  учреждений и организаций, финансируемых</t>
  </si>
  <si>
    <t>из бюджетов субъектов Российской Федерации и местных бюджетов</t>
  </si>
  <si>
    <t>Форма № 1 ММ по ОКУД</t>
  </si>
  <si>
    <t>КОДЫ</t>
  </si>
  <si>
    <t xml:space="preserve">                                                                </t>
  </si>
  <si>
    <t>Дата</t>
  </si>
  <si>
    <t>Учреждение - Министерство труда и социального развития РД</t>
  </si>
  <si>
    <t>по ОКПО</t>
  </si>
  <si>
    <t>Главный распорядитель (распорядитель)_________________________________</t>
  </si>
  <si>
    <t>по ППП</t>
  </si>
  <si>
    <t>Периодичность: месячная</t>
  </si>
  <si>
    <t>по ОКУД</t>
  </si>
  <si>
    <t>08</t>
  </si>
  <si>
    <t>Единица измерения: руб.</t>
  </si>
  <si>
    <t>по ОКЕИ</t>
  </si>
  <si>
    <t>383</t>
  </si>
  <si>
    <t>РЗ</t>
  </si>
  <si>
    <t>ЦСР</t>
  </si>
  <si>
    <t>ВР</t>
  </si>
  <si>
    <t>Доп. кл.</t>
  </si>
  <si>
    <t>Рег. Класс</t>
  </si>
  <si>
    <t>Остаток</t>
  </si>
  <si>
    <t>Финансовое обеспечение выполнения функций государственных учреждений, оказания услуг, выполнения работ</t>
  </si>
  <si>
    <t>Организация ярмарок вакансий и учебных рабочих мест</t>
  </si>
  <si>
    <t>Содействие началу осуществления предпринимательской деятельности безработных граждан, включая оказание гражданам, признанным в установленном порядке безработными, и гражданам, признанным в установленном порядке безработными и прошедшим профессиональное обучение или получившим дополнительное профессиональное образование по направлению органов службы занятости, единовременной финансовой помощи при государственной регистрации в качестве индивидуального предпринимателя, государственной регистрации создаваемого юридического лица, государственной регистрации крестьянского (фермерского) хозяйства, постановке на учет физического лица в качестве налогоплательщика налога на профессиональный доход (оказание консультационных, профориентационных, юридических услуг)</t>
  </si>
  <si>
    <t>Оказание содействия в трудоустройстве незанятых инвалидов, в том числе инвалидов, использующих кресла-коляски, на оборудованные (оснащенные) для них рабочие места</t>
  </si>
  <si>
    <t>Возмещение юридическим лицам, образованным общественными организациями инвалидов, части затрат в связи с производством (реализацией) товаров, выполнением работ, оказанием услуг, обеспечивающим проведение мероприятия по содействию занятости инвалидов</t>
  </si>
  <si>
    <t>Возмещение юридическим лицам и индивидуальным предпринимателям части затрат в связи с производством (реализацией) товаров, выполнением работ, оказанием услуг, обеспечивающим проведение мероприятия по содействию занятости граждан, освобожденных из учреждений, исполняющих наказание в виде лишения свободы, зарегистрированных в органах государственной службы занятости населения Республики Дагестан в целях поиска подходящей работы или в качестве безработных граждан, путем их трудоустройства</t>
  </si>
  <si>
    <t>Возмещение юридическим лицам и индивидуальным предпринимателям части затрат в связи с производством (реализацией) товаров, выполнением работ, оказанием услуг, обеспечивающим проведение мероприятия по содействию временной занятости несовершеннолетних граждан в возрасте от 14 до 18 лет, в том числе состоящих на учете в комиссиях по делам несовершеннолетних и защите их прав при администрациях муниципальных образований, зарегистрированных в органах государственной службы занятости населения Республики Дагестан, путем их трудоустройства</t>
  </si>
  <si>
    <t>Профессиональное обучение и дополнительное профессиональное образование работников промышленных предприятий</t>
  </si>
  <si>
    <t>Организация профессионального обучения и дополнительного образования безработных граждан</t>
  </si>
  <si>
    <t>Ежемесячная доплата к пенсиям лицам, замещавшим государственные должности Республики Дагестан, и пенсия за выслугу лет лицам, замещавшим должности государственной гражданской службы Республики Дагестан</t>
  </si>
  <si>
    <t>Социальные выплаты безработным гражданам</t>
  </si>
  <si>
    <t>Финансовое обеспечение предоставления социальных услуг негосударственными организациями, индивидуальными предпринимателями, социально ориентированными некоммерческими организациями, осуществляющими деятельность по социальному обслуживанию населения</t>
  </si>
  <si>
    <t>Обеспечение жильем отдельных категорий граждан, установленных Федеральным законом от 12 января 1995 г. № 5-ФЗ "О ветеранах", в соответствии с Указом Президента Российской Федерации от 7 мая 2008 г. № 714 "Об обеспечении жильем ветеранов Великой Отечественной войны 1941-1945 годов"</t>
  </si>
  <si>
    <t>Обеспечение жильем отдельных категорий граждан, установленных Федеральным законом от 12 января 1995 г. № 5-ФЗ "О ветеранах"</t>
  </si>
  <si>
    <t>Обеспечение жильем отдельных категорий граждан, установленных Федеральным законом от 24 ноября 1995 г. № 181-ФЗ "О социальной защите инвалидов в Российской Федерации"</t>
  </si>
  <si>
    <t>Ежегодная денежная выплата лицам, награжденным нагрудным знаком «Почетный донор России»</t>
  </si>
  <si>
    <t>Единовременные пособия и ежемесячные денежные компенсации гражданам при возникновении поствакцинальных осложнений</t>
  </si>
  <si>
    <t>Ежемесячная денежная выплата по оплате жилого помещения и коммунальных услуг отдельным категориям граждан (федеральным льготникам)</t>
  </si>
  <si>
    <t>Дополнительное ежемесячное материальное обеспечение гражданам, имеющим особые заслуги перед Республикой Дагестан</t>
  </si>
  <si>
    <t>Дополнительные меры по улучшению материального обеспечения участников Великой Отечественной войны 1941 - 1945 годов и бывших несовершеннолетних узников концлагерей, гетто и других мест принудительного содержания, созданных фашистами и их союзниками в период Второй мировой войны</t>
  </si>
  <si>
    <t>Выплата социального пособия на погребение умерших,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пенсионерами, а также в случае рождения мертвого ребенка по истечении 154 дней беременности, и возмещение стоимости услуг на захоронение указанных категорий умерших граждан, оказываемых специализированными службами по вопросам похоронного дела</t>
  </si>
  <si>
    <t>Возмещение затрат, связанных с погребением умерших реабилитированных лиц, а также возмещение расходов по погребению умерших, личность которых не установлена органами внутренних дел в определенные законодательством Российской Федерации сроки, в соответствии с Федеральным законом от 12 января 1996 г. № 8-ФЗ "О погребении и похоронном деле"</t>
  </si>
  <si>
    <t>Единовременное пособие в случае гибели (смерти) или причинения вреда здоровью народного дружинника в связи с его участием в охране общественного порядка</t>
  </si>
  <si>
    <t>Дополнительные меры социальной поддержки инвалидов и ветеранов боевых действий в Афганистане, членов семей погибших (умерших) инвалидов и ветеранов боевых действий в Афганистане</t>
  </si>
  <si>
    <t>Единовременное пособие в случае гибели или получения работником добровольной пожарной охраны и добровольным пожарным увечья, заболевания, приведших к стойкой утрате трудоспособности</t>
  </si>
  <si>
    <t>Ежемесячная денежная выплата ветеранам труда</t>
  </si>
  <si>
    <t>Ежемесячная денежная выплата реабилитированным лицам и лицам, признанным пострадавшими от политических репрессий</t>
  </si>
  <si>
    <t>Ежемесячная денежная выплата труженикам тыла</t>
  </si>
  <si>
    <t>Ежемесячная денежная выплата по оплате жилого помещения и коммунальных услуг ветеранам труда</t>
  </si>
  <si>
    <t>Ежемесячная денежная выплата по оплате жилого помещения и коммунальных услуг реабилитированным лицам и лицам, признанным пострадавшими от политических репрессий</t>
  </si>
  <si>
    <t>Ежемесячная денежная выплата отдельным категориям граждан, работающим и проживающим в сельской местности и поселках городского типа</t>
  </si>
  <si>
    <t>Ежемесячная денежная выплата по оплате жилого помещения и коммунальных услуг участникам Великой Отечественной войны и приравненным к ним лицам, а также членам семей погибших (умерших) инвалидов и ветеранов боевых действий в Афганистане</t>
  </si>
  <si>
    <t>Ежемесячная денежная выплата по оплате жилого помещения и коммунальных услуг гражданам Российской Федерации, призванным на военную службу по мобилизации в Вооруженные Силы Российской Федерации, а также гражданам Российской Федерации, принимающим участие в специальной военной операции на добровольной основе, и членам их семей.</t>
  </si>
  <si>
    <t>Предоставление отдельным категориям граждан единовременной денежной выплаты на оплату расходов, связанных с приобретением и установкой внутридомового газового оборудования и проведением газопровода внутри земельного участка</t>
  </si>
  <si>
    <t>Компенсация расходов на уплату взноса на капитальный ремонт общего имущества в многоквартирных домах, расположенных на территории Республики Дагестан, отдельным категориям граждан, проживающих на территории Республики Дагестан</t>
  </si>
  <si>
    <t>Осуществление ежемесячной денежной выплаты по оплате жилого помещения и коммунальных услуг многодетным семьям</t>
  </si>
  <si>
    <t>Субвенции бюджету Фонда пенсионного и социального страхования Российской Федерации на осуществление выплаты ежемесячного пособия в связи с рождением и воспитанием ребенка</t>
  </si>
  <si>
    <t>Осуществление выплаты ежемесячного пособия на ребенка</t>
  </si>
  <si>
    <t>Осуществление единовременной денежной выплаты на детей, поступающих в первый класс, из малоимущих многодетных семей</t>
  </si>
  <si>
    <t>Осуществление единовременной денежной выплаты семьям при рождении пятого и каждого последующего ребенка, десятого и каждого последующего ребенка, одновременно двух детей, одновременно трех и более детей, а также предоставление малоимущим многодетным семьям, имеющим десять и более детей, автотранспорта (микроавтобуса)</t>
  </si>
  <si>
    <t>Осуществление выплаты единовременного денежного поощрения одному из родителей (усыновителей) при награждении орденом «Родительская слава»</t>
  </si>
  <si>
    <t>Компенсация части стоимости обучения детей из многодетных семей по образовательным программам среднего профессионального образования на платной основе.</t>
  </si>
  <si>
    <t>Перевозка в пределах территории Республики Дагестан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</si>
  <si>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Финансовое обеспечение выполнения функций государственных органов</t>
  </si>
  <si>
    <t>Оказание государственной социальной помощи на основании социального контракта отдельным категориям граждан</t>
  </si>
  <si>
    <t>Государственная поддержка Дагестанского регионального отделения Общероссийского общественного фонда «Победа»</t>
  </si>
  <si>
    <t>Государственная поддержка Дагестанского регионального отделения Всероссийской общественной организации ветеранов (пенсионеров) войны, труда, Вооруженных Сил и правоохранительных органов</t>
  </si>
  <si>
    <t>Мероприятия по формированию условий для развития системы комплексной реабилитации и абилитации инвалидов, в том числе детей-инвалидов, в Республике Дагестан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</si>
  <si>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</si>
  <si>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Пособия, компенсации и иные социальные выплаты гражданам, кроме публичных нормативных обязательств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</si>
  <si>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</si>
  <si>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</si>
  <si>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Пособия, компенсации, меры социальной поддержки по публичным нормативным обязательствам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</si>
  <si>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</si>
  <si>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Закупка товаров, работ, услуг в сфере информационно-коммуникационных технологий</t>
  </si>
  <si>
    <t>Закупка энергетических ресурсов</t>
  </si>
  <si>
    <t>Уплата налога на имущество организаций и земельного налога</t>
  </si>
  <si>
    <t>Уплата прочих налогов, сборов</t>
  </si>
  <si>
    <t>Иные межбюджетные трансферты</t>
  </si>
  <si>
    <t>Иные выплаты персоналу учреждений, за исключением фонда оплаты труда</t>
  </si>
  <si>
    <t>Закупка товаров, работ, услуг в целях капитального ремонта государственного (муниципального) имущества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</si>
  <si>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</si>
  <si>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бюджетным учреждениям на иные цели</t>
  </si>
  <si>
    <t>Уплата иных платежей</t>
  </si>
  <si>
    <t>Субсидии на возмещение недополученных доходов и (или) возмещение фактически понесенных затрат</t>
  </si>
  <si>
    <t>Субсидии гражданам на приобретение жилья</t>
  </si>
  <si>
    <t>Исполнение судебных актов Российской Федерации и мировых соглашений по возмещению причиненного вреда</t>
  </si>
  <si>
    <t>Фонд оплаты труда государственных (муниципальных) органов</t>
  </si>
  <si>
    <t>Иные выплаты персоналу государственных (муниципальных) органов, за исключением фонда оплаты труда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</si>
  <si>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</si>
  <si>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Независимая оценка качества оказания услуг организациями социальной сферы</t>
  </si>
  <si>
    <t>Субсидии (гранты в форме субсидий), не подлежащие казначейскому сопровождению</t>
  </si>
  <si>
    <t>Пособия и компенсации гражданам и иные социальные выплаты, кроме публичных нормативных обязательств</t>
  </si>
  <si>
    <t>2210872009</t>
  </si>
  <si>
    <t>БА</t>
  </si>
  <si>
    <t>ЛБО</t>
  </si>
  <si>
    <t>ПОФ</t>
  </si>
  <si>
    <t>К/Р</t>
  </si>
  <si>
    <t>Социальные выплаты безработным гражданам в соответствии с Законом Российской Федерации от 19 апреля 1991 года N 1032-1 "О занятости населения в Российской Федерации"</t>
  </si>
  <si>
    <t>2310552900</t>
  </si>
  <si>
    <t>Оплата жилищно-коммунальных услуг отдельным категориям граждан</t>
  </si>
  <si>
    <t>23-52500-00000-00000</t>
  </si>
  <si>
    <t>Компенсация отдельным категориям граждан оплаты взноса на капитальный ремонт общего имущества в многоквартирном доме</t>
  </si>
  <si>
    <t>22108R4620</t>
  </si>
  <si>
    <t>23-54620-00000-00000</t>
  </si>
  <si>
    <t>Резервный фонд Правительства Республики Дагестан</t>
  </si>
  <si>
    <t>ФБ</t>
  </si>
  <si>
    <t>Вед</t>
  </si>
  <si>
    <t>Профессиональное обучение и дополнительное профессиональное  образование безработных граждан из числа молодых инвалидов, включая обучение в другой местности</t>
  </si>
  <si>
    <t>24-52900-00000-00000</t>
  </si>
  <si>
    <t xml:space="preserve">Субвенции бюджетам муниципальных районов и городских округов на выплату единовременного денежного пособия гражданам, усыновившим (удочерившим), взявшим под опеку (попечительство), в приемную семью ребенка (детей) из числа детей-сирот и детей, оставшихся </t>
  </si>
  <si>
    <t>Средства для перевода учреждениям, находящимся в ведении главного распорядителя (распорядителя), и на другие мероприятия</t>
  </si>
  <si>
    <t>Средства на расходы учреждения</t>
  </si>
  <si>
    <t>Средства в иностранной валюте</t>
  </si>
  <si>
    <t>То же в пересчете на рубли</t>
  </si>
  <si>
    <t>Осуществление ежемесячных выплат на детей в возрасте от 3 до 7 лет включительно</t>
  </si>
  <si>
    <t>22301R3020</t>
  </si>
  <si>
    <t>21-53020-00000-00000</t>
  </si>
  <si>
    <t>22-53020-00000-00000</t>
  </si>
  <si>
    <t>24-54040-00000-00000</t>
  </si>
  <si>
    <t>Социальная поддержка Героев Советского Союза, Героев Российской Федерации и полных кавалеров ордена Славы</t>
  </si>
  <si>
    <t>Расходы на обеспечение деятельности (оказание услуг) государственных учреждений</t>
  </si>
  <si>
    <t>2310800590</t>
  </si>
  <si>
    <t>Создание системы долговременного ухода за гражданами пожилого возраста и инвалидами</t>
  </si>
  <si>
    <t>М. Кихасуров</t>
  </si>
  <si>
    <t>2210872004</t>
  </si>
  <si>
    <t>2210872008</t>
  </si>
  <si>
    <t>22127R4040</t>
  </si>
  <si>
    <t>2210872003</t>
  </si>
  <si>
    <t>23-53020-00000-00000</t>
  </si>
  <si>
    <t>Осуществление переданных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организаций.</t>
  </si>
  <si>
    <t>2240152520</t>
  </si>
  <si>
    <t>23-50230-00000-00000</t>
  </si>
  <si>
    <t>2240171130</t>
  </si>
  <si>
    <t>Ежемесячная денежная выплата больным фенилкетонурией</t>
  </si>
  <si>
    <t>20-53020-00000-00000</t>
  </si>
  <si>
    <t>Осуществление ежемесячной выплаты в связи с рождением (усыновлением) первого ребенка</t>
  </si>
  <si>
    <t>223P155730</t>
  </si>
  <si>
    <t>22-55730-00000-000000</t>
  </si>
  <si>
    <t>231Л252920</t>
  </si>
  <si>
    <t>25-52900-00000-00000</t>
  </si>
  <si>
    <t>25-52500-00000-00000</t>
  </si>
  <si>
    <t>221Я451630</t>
  </si>
  <si>
    <t>221Я254040</t>
  </si>
  <si>
    <t>2240481960</t>
  </si>
  <si>
    <t>Субсидия Дагестанскому региональному социальному фонду "Все вместе" на финансовое обеспечение деятельности</t>
  </si>
  <si>
    <t>0909</t>
  </si>
  <si>
    <t>Организация системы комплексной реабилитации и ресоциализации потребителей наркотических средств и психотропных веществ, успешно завершивших курс комплексной реабилитации</t>
  </si>
  <si>
    <t>25-54040-00000-00000</t>
  </si>
  <si>
    <t>99900Ф1611</t>
  </si>
  <si>
    <t>Единовременные выплаты участникам специальной военной операции или членам их семей за счет высвобождаемых средств по списанию двух третей задолженности по бюджетным кредитам</t>
  </si>
  <si>
    <t>0402</t>
  </si>
  <si>
    <t>22401R1570</t>
  </si>
  <si>
    <t>Предоставление субсидий льготным категориям граждан на покупку и установку газоиспользующего оборудования, проведение работ по социальной газификации (догазификации)</t>
  </si>
  <si>
    <t>Приобретение товаров, работ, услуг в пользу граждан в целях их социального обеспечения</t>
  </si>
  <si>
    <t>99900Ф1610</t>
  </si>
  <si>
    <t>99900Ф1101</t>
  </si>
  <si>
    <t>Единовременная денежная выплата участникам Великой Отечественной Войны 1941-1945 годов в размере 500 тыс. рублей и гражданам, награжденным знаком "Жителю блокадного Ленинграда", бывшим несовершеннолетним узникам концлагерей, гетто и других мест принудите</t>
  </si>
  <si>
    <t>Ежемесячная денежная выплата на ребенка в возрасте от восьми до семнадцати лет</t>
  </si>
  <si>
    <t>2240481970</t>
  </si>
  <si>
    <t>2240481980</t>
  </si>
  <si>
    <t>Субсидия автономной некоммерческой организации центру социального обслуживания "Забота" на финансовое обеспечение деятельности, связанной с реализацией проекта "Социальное такси"</t>
  </si>
  <si>
    <t>Субсидия Дагестанской региональной общественной организации "Память гор" на финансовое обеспечение деятельности</t>
  </si>
  <si>
    <t>2240271520</t>
  </si>
  <si>
    <t>Ежемесячная выплата денежных средств на содержание детей в семьях опекунов (попечителей), приемных семьях, а также на оплату труда приемных родителей</t>
  </si>
  <si>
    <t>2240151980</t>
  </si>
  <si>
    <t>99900Ф1006</t>
  </si>
  <si>
    <t>99900Ф1961</t>
  </si>
  <si>
    <t>23-54040-00000-00000</t>
  </si>
  <si>
    <t>Социальная поддержка Героев Социалистического труда, Героев Труда Российской Федерации и полных кавалеров ордена Трудовой Славы</t>
  </si>
  <si>
    <t>Расходы на исполнение решений, принятых судебными органами</t>
  </si>
  <si>
    <t>99900Ф2401</t>
  </si>
  <si>
    <t>Финансовая помощь гражданам, пострадавшим в результате ливневых дождей, прошедших 25 мая 2021 года на территории муниципального района "Хунзахский район" за счет средств резервного фонда Правительства Республики Дагестан</t>
  </si>
  <si>
    <t>0310</t>
  </si>
  <si>
    <t>Иные выплаты населению</t>
  </si>
  <si>
    <t>Резервный фонд Правительства Республики Дагестан по предупреждению и ликвидации чрезвычайных ситуаций и последствий стихийных бедствий</t>
  </si>
  <si>
    <t>Обязательное государственное страхование государственных гражданских служащих Республики Дагестан</t>
  </si>
  <si>
    <t>Утверждено бюджетных ассигнований (лимитов бюджетных обязательств)                      на 2025 год</t>
  </si>
  <si>
    <t>Наименование</t>
  </si>
  <si>
    <t>Финансовое обеспечение осуществления компенсационных выплат юридическим лицам, которым был причинен ущерб в результате террористического акта, совершенного 23 июня 2024 года, и возмещения вреда, причиненного при пресечении указанного террористического акта правомерными действиями 23-24 июня 2024 года на территориях гг. Махачкалы и Дербента Республики Дагестан, в целях оказания финансовой помощи юридическим лицам в связи с утратой имущества за счет средств резервного фонда Правительства Российской Федерации</t>
  </si>
  <si>
    <t>Единовременная денежная выплата участникам Великой Отечественной Войны 1941-1945 годов и гражданам, награжденным знаком "Жителю блокадного Ленинграда", бывшим несовершеннолетним узникам концлагерей, гетто и других мест принудительного содержания, созданных фашистами и их союзниками в период Второй мировой войны</t>
  </si>
  <si>
    <t>26-52200-00000-00000</t>
  </si>
  <si>
    <t>26-52400-00000-00000</t>
  </si>
  <si>
    <t>26-52920-00000-00000</t>
  </si>
  <si>
    <t>26-50860-00000-00000</t>
  </si>
  <si>
    <t>(26-58660-00000-00000)</t>
  </si>
  <si>
    <t>26-52900-00000-00000</t>
  </si>
  <si>
    <t>26-54620-00000-00000</t>
  </si>
  <si>
    <t>26-58680-00000-00000</t>
  </si>
  <si>
    <t>26-59000-00000-00400</t>
  </si>
  <si>
    <t>2651570X252170000000</t>
  </si>
  <si>
    <t>26-51340-00000-00000</t>
  </si>
  <si>
    <t>26-51350-00000-00000</t>
  </si>
  <si>
    <t>26-51760-00000-00000</t>
  </si>
  <si>
    <t>26-52500-00000-00000</t>
  </si>
  <si>
    <t>26-54040-00000-00000</t>
  </si>
  <si>
    <t>26-51630-00000-00000</t>
  </si>
  <si>
    <t>26-55140-00000-00000</t>
  </si>
  <si>
    <t>25-52200-00000-00000</t>
  </si>
  <si>
    <t>99900Ф2402</t>
  </si>
  <si>
    <t>Финансовое обеспечение для осуществления компенсационных выплат гражданам. лишившимся жилых помещений в результате ливневых дождей и схода селей. произошедших 16-19 мая 2013 года на территории Ботлихского района Республики Дагестан</t>
  </si>
  <si>
    <t>99900Ф1013</t>
  </si>
  <si>
    <t>Единовременная денежная выплата ветеранам боевых действий в Афганистане, вдовам и родителям погибших (умерших) участников афганских событий за счет средств резервного фонда Правительства Республики Дагестан</t>
  </si>
  <si>
    <t>ДС</t>
  </si>
  <si>
    <t>Оплата расходов, связанных с организацией временного размещения и питания граждан, вынужденно покинувших территорию Государства Палестина, находящихся в пункте временного размещения на территории Республики Дагестан за счет средств резервного фонда Правительства Республики Дагестан</t>
  </si>
  <si>
    <t>Субсидия Дагестанскому региональному социальному фонду "Все вместе" на обеспечение деятельности, связанной с оказанием единовременной материальной помощи гражданам, находящимся в трудной жизненной ситуации, за счет средств резервного фонда Правительства Республики Дагестан (материальная помощь семьям военнослужащих, погибших в ходе специальной военной операции, а также семьям военнослужащих, погибших в ходе отражения вооруженного вторжения на территорию Российской Федерации)</t>
  </si>
  <si>
    <t>Финансовое обеспечение осуществления компенсационных выплат физическим лицам, которым был причинен ущерб в результате террористического акта, совершенного 31 марта 2024 года, и возмещения вреда, причиненного при пресечении указанного террористического акта правомерными действиями на территории г. Каспийск Республики Дагестан, в целях выплаты единовременных пособий гражданам за счет средств резервного фонда Правительства Российской Федерации в соответствии с распоряжением Правительства Российской Федерации от 7 февраля 2026 г. № 206-р</t>
  </si>
  <si>
    <t>26-58750-00000-00000</t>
  </si>
  <si>
    <t>2240481910</t>
  </si>
  <si>
    <t>Субсидия региональной общественной организации инвалидов и ветеранов "Союз Чернобыль" Республики Дагестан на проведение мероприятий, посвященных 40-й годовщине катастрофы на Чернобыльской АЭС</t>
  </si>
  <si>
    <t>22-52500-00000-00000</t>
  </si>
  <si>
    <t>2240852500</t>
  </si>
  <si>
    <t>2340552900</t>
  </si>
  <si>
    <t>22-52900-00000-00000</t>
  </si>
  <si>
    <t>министра</t>
  </si>
  <si>
    <t xml:space="preserve">                             Временно иполняющий обязанности </t>
  </si>
  <si>
    <t>Единовременная денежная выплата участникам специальной военной операции, получившим в период с 24 февраля 2022 года увечье (ранение, травму, контузию) при выполнении задач в ходе специальной военной операции, повлекшее за собой установление инвалидности I группы</t>
  </si>
  <si>
    <t>21-52500-00000-00000</t>
  </si>
  <si>
    <t>23-52900-00000-00000</t>
  </si>
  <si>
    <t>22-54040-00000-00000</t>
  </si>
  <si>
    <t xml:space="preserve"> на 1 сентября 2026 года</t>
  </si>
  <si>
    <t>99900Ф1002</t>
  </si>
  <si>
    <t>Выделение средств из резервного фонда Правительства РД на благоустройство территории ГКУ РД "Детский дом №7"</t>
  </si>
  <si>
    <t>24-52500-00000-00000</t>
  </si>
  <si>
    <t>20-52900-00000-00000</t>
  </si>
  <si>
    <t>Начальник управления</t>
  </si>
  <si>
    <t>Э. Маметова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</si>
</sst>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0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0"/>
      <color indexed="8"/>
      <name val="Arial Cyr"/>
    </font>
    <font>
      <b/>
      <sz val="10"/>
      <name val="Arial cry"/>
      <charset val="204"/>
    </font>
    <font>
      <b/>
      <sz val="11"/>
      <name val="Arial cry"/>
      <charset val="204"/>
    </font>
    <font>
      <sz val="11"/>
      <name val="Arial cry"/>
      <charset val="204"/>
    </font>
    <font>
      <sz val="10"/>
      <name val="Arial cry"/>
      <charset val="204"/>
    </font>
    <font>
      <b/>
      <sz val="12"/>
      <name val="Arial"/>
      <family val="2"/>
      <charset val="204"/>
    </font>
    <font>
      <b/>
      <sz val="12"/>
      <name val="Arial cry"/>
      <charset val="204"/>
    </font>
    <font>
      <b/>
      <sz val="11"/>
      <name val="Calibri"/>
      <family val="2"/>
      <charset val="204"/>
      <scheme val="minor"/>
    </font>
    <font>
      <sz val="10"/>
      <color indexed="8"/>
      <name val="Arial cry"/>
      <charset val="204"/>
    </font>
    <font>
      <u/>
      <sz val="10"/>
      <name val="Arial cry"/>
      <charset val="204"/>
    </font>
    <font>
      <b/>
      <u/>
      <sz val="10"/>
      <name val="Arial cry"/>
      <charset val="204"/>
    </font>
    <font>
      <sz val="10"/>
      <color indexed="10"/>
      <name val="Arial cry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8"/>
      <name val="Arial cry"/>
      <charset val="204"/>
    </font>
    <font>
      <sz val="10"/>
      <color rgb="FF000000"/>
      <name val="Arial Cyr"/>
      <charset val="204"/>
    </font>
    <font>
      <i/>
      <u/>
      <sz val="8"/>
      <name val="Arial cry"/>
      <charset val="204"/>
    </font>
    <font>
      <sz val="8"/>
      <color rgb="FF000000"/>
      <name val="Arial Cyr"/>
    </font>
    <font>
      <i/>
      <u/>
      <sz val="10"/>
      <color rgb="FF000000"/>
      <name val="Arial Cyr"/>
    </font>
    <font>
      <i/>
      <u/>
      <sz val="10"/>
      <name val="Arial cry"/>
      <charset val="204"/>
    </font>
    <font>
      <i/>
      <u/>
      <sz val="10"/>
      <name val="Arial Cyr"/>
      <charset val="204"/>
    </font>
    <font>
      <i/>
      <u/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b/>
      <i/>
      <u/>
      <sz val="10"/>
      <name val="Arial Cyr"/>
      <charset val="204"/>
    </font>
    <font>
      <b/>
      <i/>
      <u/>
      <sz val="10"/>
      <name val="Arial cry"/>
      <charset val="204"/>
    </font>
    <font>
      <i/>
      <u/>
      <sz val="11"/>
      <name val="Arial cry"/>
      <charset val="204"/>
    </font>
    <font>
      <sz val="10"/>
      <color rgb="FFFF0000"/>
      <name val="Arial Cyr"/>
    </font>
    <font>
      <i/>
      <sz val="10"/>
      <name val="Arial cry"/>
      <charset val="204"/>
    </font>
    <font>
      <sz val="10"/>
      <name val="Times New Roman"/>
      <family val="1"/>
      <charset val="204"/>
    </font>
    <font>
      <sz val="8"/>
      <name val="Arial Narrow"/>
      <family val="2"/>
      <charset val="204"/>
    </font>
    <font>
      <sz val="8"/>
      <color rgb="FF000000"/>
      <name val="Arial Cyr"/>
      <charset val="204"/>
    </font>
    <font>
      <i/>
      <u/>
      <sz val="10"/>
      <color indexed="10"/>
      <name val="Arial cry"/>
      <charset val="204"/>
    </font>
    <font>
      <i/>
      <u/>
      <sz val="11"/>
      <name val="Calibri"/>
      <family val="2"/>
      <scheme val="minor"/>
    </font>
    <font>
      <i/>
      <u/>
      <sz val="8"/>
      <color rgb="FF000000"/>
      <name val="Arial Cyr"/>
      <charset val="204"/>
    </font>
    <font>
      <i/>
      <u/>
      <sz val="8"/>
      <color rgb="FF000000"/>
      <name val="Arial Cyr"/>
    </font>
  </fonts>
  <fills count="15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DF8FF"/>
        <bgColor indexed="64"/>
      </patternFill>
    </fill>
    <fill>
      <patternFill patternType="solid">
        <fgColor rgb="FF08E8E8"/>
        <bgColor indexed="64"/>
      </patternFill>
    </fill>
  </fills>
  <borders count="7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medium">
        <color theme="0" tint="-0.1499984740745262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4.9989318521683403E-2"/>
      </right>
      <top/>
      <bottom style="medium">
        <color theme="0" tint="-0.1499984740745262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14999847407452621"/>
      </left>
      <right/>
      <top style="medium">
        <color indexed="64"/>
      </top>
      <bottom style="thin">
        <color theme="0" tint="-0.14999847407452621"/>
      </bottom>
      <diagonal/>
    </border>
    <border>
      <left style="thin">
        <color theme="0" tint="-4.9989318521683403E-2"/>
      </left>
      <right/>
      <top/>
      <bottom style="medium">
        <color theme="0" tint="-0.1499984740745262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4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4">
      <alignment horizontal="center" vertical="center" shrinkToFit="1"/>
    </xf>
    <xf numFmtId="0" fontId="1" fillId="0" borderId="4">
      <alignment horizontal="left" vertical="top" wrapText="1"/>
    </xf>
    <xf numFmtId="4" fontId="1" fillId="2" borderId="4">
      <alignment horizontal="right" vertical="top" shrinkToFit="1"/>
    </xf>
    <xf numFmtId="4" fontId="1" fillId="0" borderId="4">
      <alignment horizontal="right" vertical="top" shrinkToFit="1"/>
    </xf>
    <xf numFmtId="4" fontId="1" fillId="0" borderId="1">
      <alignment horizontal="right" shrinkToFit="1"/>
    </xf>
    <xf numFmtId="0" fontId="1" fillId="0" borderId="5"/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3" borderId="1"/>
    <xf numFmtId="0" fontId="3" fillId="0" borderId="6">
      <alignment horizontal="left"/>
    </xf>
    <xf numFmtId="4" fontId="3" fillId="4" borderId="4">
      <alignment horizontal="right" vertical="top" shrinkToFit="1"/>
    </xf>
    <xf numFmtId="0" fontId="3" fillId="0" borderId="4">
      <alignment horizontal="left" vertical="top" wrapText="1"/>
    </xf>
    <xf numFmtId="0" fontId="1" fillId="3" borderId="1">
      <alignment horizontal="center"/>
    </xf>
    <xf numFmtId="0" fontId="4" fillId="0" borderId="1"/>
    <xf numFmtId="0" fontId="4" fillId="0" borderId="1"/>
    <xf numFmtId="0" fontId="1" fillId="0" borderId="3">
      <alignment horizontal="center" vertical="center" wrapText="1"/>
    </xf>
    <xf numFmtId="164" fontId="1" fillId="2" borderId="4">
      <alignment horizontal="right" vertical="top" shrinkToFit="1"/>
    </xf>
    <xf numFmtId="164" fontId="1" fillId="0" borderId="4">
      <alignment horizontal="right" vertical="top" shrinkToFit="1"/>
    </xf>
    <xf numFmtId="164" fontId="1" fillId="0" borderId="1">
      <alignment horizontal="right" shrinkToFit="1"/>
    </xf>
    <xf numFmtId="164" fontId="3" fillId="4" borderId="4">
      <alignment horizontal="right" vertical="top" shrinkToFit="1"/>
    </xf>
    <xf numFmtId="0" fontId="4" fillId="0" borderId="1"/>
    <xf numFmtId="0" fontId="4" fillId="0" borderId="1"/>
    <xf numFmtId="0" fontId="4" fillId="0" borderId="1"/>
    <xf numFmtId="0" fontId="4" fillId="0" borderId="1"/>
    <xf numFmtId="0" fontId="5" fillId="0" borderId="8">
      <alignment horizontal="left" vertical="top" wrapText="1"/>
    </xf>
    <xf numFmtId="164" fontId="5" fillId="7" borderId="8">
      <alignment horizontal="right" vertical="top" shrinkToFit="1"/>
    </xf>
    <xf numFmtId="0" fontId="5" fillId="0" borderId="1">
      <alignment horizontal="left" wrapText="1"/>
    </xf>
    <xf numFmtId="164" fontId="5" fillId="0" borderId="8">
      <alignment horizontal="right" vertical="top" shrinkToFit="1"/>
    </xf>
    <xf numFmtId="4" fontId="5" fillId="0" borderId="8">
      <alignment horizontal="right" vertical="top" shrinkToFit="1"/>
    </xf>
    <xf numFmtId="0" fontId="5" fillId="0" borderId="8">
      <alignment horizontal="left" vertical="top" wrapText="1"/>
    </xf>
    <xf numFmtId="4" fontId="1" fillId="2" borderId="4">
      <alignment horizontal="right" vertical="top" shrinkToFit="1"/>
    </xf>
    <xf numFmtId="0" fontId="1" fillId="0" borderId="4">
      <alignment horizontal="left" vertical="top" wrapText="1"/>
    </xf>
  </cellStyleXfs>
  <cellXfs count="381">
    <xf numFmtId="0" fontId="0" fillId="0" borderId="0" xfId="0"/>
    <xf numFmtId="0" fontId="0" fillId="0" borderId="0" xfId="0" applyProtection="1">
      <protection locked="0"/>
    </xf>
    <xf numFmtId="0" fontId="1" fillId="0" borderId="1" xfId="9" applyBorder="1">
      <alignment horizontal="left" vertical="top" wrapText="1"/>
    </xf>
    <xf numFmtId="0" fontId="6" fillId="5" borderId="7" xfId="36" applyFont="1" applyFill="1" applyBorder="1" applyAlignment="1">
      <alignment horizontal="left" vertical="center" wrapText="1"/>
    </xf>
    <xf numFmtId="0" fontId="6" fillId="5" borderId="7" xfId="36" quotePrefix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left"/>
      <protection locked="0"/>
    </xf>
    <xf numFmtId="0" fontId="8" fillId="0" borderId="11" xfId="38" applyFont="1" applyBorder="1" applyAlignment="1">
      <alignment wrapText="1"/>
    </xf>
    <xf numFmtId="0" fontId="9" fillId="0" borderId="1" xfId="38" applyFont="1" applyAlignment="1">
      <alignment wrapText="1"/>
    </xf>
    <xf numFmtId="4" fontId="7" fillId="6" borderId="12" xfId="31" applyNumberFormat="1" applyFont="1" applyFill="1" applyBorder="1" applyAlignment="1">
      <alignment horizontal="center" vertical="center" shrinkToFit="1"/>
    </xf>
    <xf numFmtId="4" fontId="8" fillId="0" borderId="1" xfId="0" applyNumberFormat="1" applyFont="1" applyBorder="1" applyAlignment="1" applyProtection="1">
      <alignment vertical="center"/>
      <protection locked="0"/>
    </xf>
    <xf numFmtId="4" fontId="8" fillId="0" borderId="12" xfId="0" applyNumberFormat="1" applyFont="1" applyBorder="1" applyAlignment="1" applyProtection="1">
      <alignment vertical="center"/>
      <protection locked="0"/>
    </xf>
    <xf numFmtId="0" fontId="8" fillId="0" borderId="9" xfId="0" applyFont="1" applyBorder="1" applyAlignment="1">
      <alignment vertical="center" wrapText="1"/>
    </xf>
    <xf numFmtId="49" fontId="9" fillId="0" borderId="7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4" fontId="8" fillId="0" borderId="7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8" fillId="0" borderId="11" xfId="0" applyFont="1" applyBorder="1" applyAlignment="1" applyProtection="1">
      <alignment wrapText="1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10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1" xfId="0" applyFont="1" applyBorder="1" applyAlignment="1">
      <alignment wrapText="1"/>
    </xf>
    <xf numFmtId="0" fontId="8" fillId="0" borderId="17" xfId="0" applyFont="1" applyBorder="1" applyAlignment="1" applyProtection="1">
      <alignment wrapText="1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vertical="center"/>
      <protection locked="0"/>
    </xf>
    <xf numFmtId="0" fontId="8" fillId="0" borderId="18" xfId="0" applyFont="1" applyBorder="1" applyAlignment="1" applyProtection="1">
      <alignment vertical="center"/>
      <protection locked="0"/>
    </xf>
    <xf numFmtId="0" fontId="8" fillId="0" borderId="19" xfId="0" applyFont="1" applyBorder="1" applyAlignment="1" applyProtection="1">
      <alignment vertical="center"/>
      <protection locked="0"/>
    </xf>
    <xf numFmtId="0" fontId="6" fillId="8" borderId="21" xfId="21" applyFont="1" applyFill="1" applyBorder="1" applyAlignment="1">
      <alignment horizontal="center" vertical="center"/>
    </xf>
    <xf numFmtId="0" fontId="6" fillId="8" borderId="21" xfId="21" applyFont="1" applyFill="1" applyBorder="1" applyAlignment="1">
      <alignment horizontal="left" vertical="center"/>
    </xf>
    <xf numFmtId="0" fontId="7" fillId="8" borderId="20" xfId="0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 wrapText="1"/>
    </xf>
    <xf numFmtId="49" fontId="6" fillId="8" borderId="21" xfId="0" applyNumberFormat="1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0" fillId="0" borderId="27" xfId="0" applyBorder="1"/>
    <xf numFmtId="0" fontId="0" fillId="0" borderId="31" xfId="0" applyBorder="1"/>
    <xf numFmtId="0" fontId="0" fillId="0" borderId="32" xfId="0" applyBorder="1"/>
    <xf numFmtId="0" fontId="0" fillId="0" borderId="38" xfId="0" applyBorder="1"/>
    <xf numFmtId="0" fontId="6" fillId="8" borderId="20" xfId="0" applyFont="1" applyFill="1" applyBorder="1" applyAlignment="1">
      <alignment horizontal="center" vertical="center" wrapText="1"/>
    </xf>
    <xf numFmtId="0" fontId="1" fillId="0" borderId="11" xfId="9" applyBorder="1">
      <alignment horizontal="left" vertical="top" wrapText="1"/>
    </xf>
    <xf numFmtId="0" fontId="8" fillId="0" borderId="9" xfId="0" applyFont="1" applyBorder="1" applyAlignment="1">
      <alignment horizontal="center" vertical="center" wrapText="1"/>
    </xf>
    <xf numFmtId="0" fontId="7" fillId="8" borderId="30" xfId="0" applyFont="1" applyFill="1" applyBorder="1" applyAlignment="1">
      <alignment horizontal="center" vertical="center" wrapText="1"/>
    </xf>
    <xf numFmtId="0" fontId="7" fillId="8" borderId="45" xfId="0" applyFont="1" applyFill="1" applyBorder="1" applyAlignment="1">
      <alignment horizontal="center" vertical="center" wrapText="1"/>
    </xf>
    <xf numFmtId="0" fontId="7" fillId="8" borderId="46" xfId="0" applyFont="1" applyFill="1" applyBorder="1" applyAlignment="1">
      <alignment horizontal="center" vertical="center" wrapText="1"/>
    </xf>
    <xf numFmtId="0" fontId="7" fillId="8" borderId="20" xfId="21" applyFont="1" applyFill="1" applyBorder="1" applyAlignment="1">
      <alignment horizontal="left" wrapText="1"/>
    </xf>
    <xf numFmtId="4" fontId="9" fillId="0" borderId="1" xfId="0" applyNumberFormat="1" applyFont="1" applyBorder="1" applyProtection="1">
      <protection locked="0"/>
    </xf>
    <xf numFmtId="4" fontId="6" fillId="10" borderId="30" xfId="0" applyNumberFormat="1" applyFont="1" applyFill="1" applyBorder="1" applyProtection="1">
      <protection locked="0"/>
    </xf>
    <xf numFmtId="4" fontId="6" fillId="10" borderId="51" xfId="0" applyNumberFormat="1" applyFont="1" applyFill="1" applyBorder="1" applyProtection="1">
      <protection locked="0"/>
    </xf>
    <xf numFmtId="4" fontId="0" fillId="0" borderId="0" xfId="0" applyNumberFormat="1" applyProtection="1">
      <protection locked="0"/>
    </xf>
    <xf numFmtId="0" fontId="0" fillId="6" borderId="0" xfId="0" applyFill="1" applyProtection="1">
      <protection locked="0"/>
    </xf>
    <xf numFmtId="0" fontId="9" fillId="6" borderId="0" xfId="0" applyFont="1" applyFill="1" applyProtection="1">
      <protection locked="0"/>
    </xf>
    <xf numFmtId="0" fontId="16" fillId="0" borderId="0" xfId="0" applyFont="1" applyProtection="1">
      <protection locked="0"/>
    </xf>
    <xf numFmtId="0" fontId="9" fillId="6" borderId="7" xfId="36" applyFont="1" applyFill="1" applyBorder="1" applyAlignment="1">
      <alignment horizontal="left" vertical="center" wrapText="1"/>
    </xf>
    <xf numFmtId="0" fontId="1" fillId="6" borderId="39" xfId="9" applyFill="1" applyBorder="1">
      <alignment horizontal="left" vertical="top" wrapText="1"/>
    </xf>
    <xf numFmtId="0" fontId="1" fillId="6" borderId="4" xfId="9" applyFill="1">
      <alignment horizontal="left" vertical="top" wrapText="1"/>
    </xf>
    <xf numFmtId="4" fontId="9" fillId="6" borderId="1" xfId="0" applyNumberFormat="1" applyFont="1" applyFill="1" applyBorder="1" applyProtection="1">
      <protection locked="0"/>
    </xf>
    <xf numFmtId="0" fontId="13" fillId="6" borderId="7" xfId="41" applyFont="1" applyFill="1" applyBorder="1" applyAlignment="1">
      <alignment horizontal="left" vertical="center" wrapText="1"/>
    </xf>
    <xf numFmtId="4" fontId="6" fillId="8" borderId="42" xfId="0" applyNumberFormat="1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8" xfId="0" applyBorder="1" applyAlignment="1">
      <alignment horizontal="center"/>
    </xf>
    <xf numFmtId="0" fontId="6" fillId="5" borderId="7" xfId="36" applyFont="1" applyFill="1" applyBorder="1" applyAlignment="1">
      <alignment horizontal="center" vertical="center" wrapText="1"/>
    </xf>
    <xf numFmtId="0" fontId="6" fillId="8" borderId="21" xfId="21" applyFont="1" applyFill="1" applyBorder="1" applyAlignment="1">
      <alignment horizontal="center"/>
    </xf>
    <xf numFmtId="0" fontId="1" fillId="0" borderId="1" xfId="9" applyBorder="1" applyAlignment="1">
      <alignment horizontal="center" vertical="top" wrapText="1"/>
    </xf>
    <xf numFmtId="0" fontId="9" fillId="0" borderId="1" xfId="38" applyFont="1" applyAlignment="1">
      <alignment horizontal="center" wrapText="1"/>
    </xf>
    <xf numFmtId="0" fontId="9" fillId="0" borderId="1" xfId="0" applyFont="1" applyBorder="1" applyAlignment="1" applyProtection="1">
      <alignment horizontal="center"/>
      <protection locked="0"/>
    </xf>
    <xf numFmtId="49" fontId="11" fillId="0" borderId="1" xfId="0" applyNumberFormat="1" applyFont="1" applyBorder="1" applyAlignment="1">
      <alignment horizontal="center"/>
    </xf>
    <xf numFmtId="0" fontId="9" fillId="0" borderId="18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2" fillId="0" borderId="2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27" xfId="0" applyBorder="1" applyAlignment="1">
      <alignment horizontal="center"/>
    </xf>
    <xf numFmtId="4" fontId="1" fillId="6" borderId="1" xfId="42" applyFill="1" applyBorder="1">
      <alignment horizontal="right" vertical="top" shrinkToFit="1"/>
    </xf>
    <xf numFmtId="0" fontId="14" fillId="6" borderId="0" xfId="0" applyFont="1" applyFill="1" applyProtection="1">
      <protection locked="0"/>
    </xf>
    <xf numFmtId="0" fontId="17" fillId="5" borderId="9" xfId="36" applyFont="1" applyFill="1" applyBorder="1">
      <alignment horizontal="left" vertical="top" wrapText="1"/>
    </xf>
    <xf numFmtId="0" fontId="18" fillId="6" borderId="9" xfId="36" applyFont="1" applyFill="1" applyBorder="1">
      <alignment horizontal="left" vertical="top" wrapText="1"/>
    </xf>
    <xf numFmtId="0" fontId="19" fillId="6" borderId="7" xfId="36" quotePrefix="1" applyFont="1" applyFill="1" applyBorder="1" applyAlignment="1">
      <alignment horizontal="left" vertical="center" wrapText="1"/>
    </xf>
    <xf numFmtId="4" fontId="17" fillId="5" borderId="7" xfId="37" applyNumberFormat="1" applyFont="1" applyFill="1" applyBorder="1" applyAlignment="1">
      <alignment horizontal="center" vertical="center" shrinkToFit="1"/>
    </xf>
    <xf numFmtId="4" fontId="18" fillId="6" borderId="7" xfId="37" applyNumberFormat="1" applyFont="1" applyFill="1" applyBorder="1" applyAlignment="1">
      <alignment horizontal="center" vertical="center" shrinkToFit="1"/>
    </xf>
    <xf numFmtId="4" fontId="20" fillId="6" borderId="4" xfId="11" applyFont="1" applyFill="1" applyAlignment="1">
      <alignment horizontal="center" vertical="center" shrinkToFit="1"/>
    </xf>
    <xf numFmtId="0" fontId="19" fillId="6" borderId="7" xfId="36" applyFont="1" applyFill="1" applyBorder="1" applyAlignment="1">
      <alignment horizontal="left" vertical="center" wrapText="1"/>
    </xf>
    <xf numFmtId="49" fontId="19" fillId="0" borderId="7" xfId="0" applyNumberFormat="1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6" fillId="6" borderId="0" xfId="0" applyFont="1" applyFill="1" applyProtection="1">
      <protection locked="0"/>
    </xf>
    <xf numFmtId="0" fontId="22" fillId="6" borderId="4" xfId="9" applyFont="1" applyFill="1" applyAlignment="1">
      <alignment horizontal="center" vertical="center" wrapText="1"/>
    </xf>
    <xf numFmtId="0" fontId="22" fillId="0" borderId="4" xfId="9" applyFont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" fillId="6" borderId="4" xfId="9" applyFill="1" applyAlignment="1">
      <alignment horizontal="center" vertical="center" wrapText="1"/>
    </xf>
    <xf numFmtId="0" fontId="9" fillId="6" borderId="7" xfId="36" applyFont="1" applyFill="1" applyBorder="1" applyAlignment="1">
      <alignment horizontal="center" vertical="center" wrapText="1"/>
    </xf>
    <xf numFmtId="0" fontId="21" fillId="6" borderId="7" xfId="36" quotePrefix="1" applyFont="1" applyFill="1" applyBorder="1" applyAlignment="1">
      <alignment horizontal="center" vertical="center" wrapText="1"/>
    </xf>
    <xf numFmtId="0" fontId="1" fillId="0" borderId="1" xfId="9" applyBorder="1" applyAlignment="1">
      <alignment horizontal="center" vertical="center" wrapText="1"/>
    </xf>
    <xf numFmtId="0" fontId="9" fillId="0" borderId="1" xfId="38" applyFont="1" applyAlignment="1">
      <alignment horizontal="center" vertical="center" wrapText="1"/>
    </xf>
    <xf numFmtId="4" fontId="9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6" borderId="4" xfId="9" applyFill="1" applyAlignment="1">
      <alignment horizontal="center" vertical="top" wrapText="1"/>
    </xf>
    <xf numFmtId="0" fontId="6" fillId="11" borderId="7" xfId="0" applyFont="1" applyFill="1" applyBorder="1" applyAlignment="1">
      <alignment horizontal="center" vertical="center" wrapText="1"/>
    </xf>
    <xf numFmtId="4" fontId="6" fillId="5" borderId="1" xfId="39" applyNumberFormat="1" applyFont="1" applyFill="1" applyBorder="1" applyAlignment="1">
      <alignment horizontal="center" vertical="center" shrinkToFit="1"/>
    </xf>
    <xf numFmtId="0" fontId="9" fillId="0" borderId="0" xfId="0" applyFont="1" applyProtection="1">
      <protection locked="0"/>
    </xf>
    <xf numFmtId="0" fontId="14" fillId="0" borderId="0" xfId="0" applyFont="1" applyProtection="1">
      <protection locked="0"/>
    </xf>
    <xf numFmtId="4" fontId="15" fillId="10" borderId="1" xfId="37" applyNumberFormat="1" applyFont="1" applyFill="1" applyBorder="1" applyAlignment="1">
      <alignment horizontal="center" vertical="center" shrinkToFit="1"/>
    </xf>
    <xf numFmtId="0" fontId="14" fillId="10" borderId="0" xfId="0" applyFont="1" applyFill="1" applyProtection="1">
      <protection locked="0"/>
    </xf>
    <xf numFmtId="0" fontId="9" fillId="10" borderId="0" xfId="0" applyFont="1" applyFill="1" applyProtection="1">
      <protection locked="0"/>
    </xf>
    <xf numFmtId="0" fontId="6" fillId="0" borderId="7" xfId="0" applyFont="1" applyBorder="1" applyAlignment="1">
      <alignment horizontal="center" vertical="center" wrapText="1"/>
    </xf>
    <xf numFmtId="4" fontId="17" fillId="6" borderId="1" xfId="37" applyNumberFormat="1" applyFont="1" applyFill="1" applyBorder="1" applyAlignment="1">
      <alignment horizontal="center" vertical="center" shrinkToFit="1"/>
    </xf>
    <xf numFmtId="0" fontId="23" fillId="6" borderId="39" xfId="9" applyFont="1" applyFill="1" applyBorder="1">
      <alignment horizontal="left" vertical="top" wrapText="1"/>
    </xf>
    <xf numFmtId="0" fontId="24" fillId="6" borderId="7" xfId="36" quotePrefix="1" applyFont="1" applyFill="1" applyBorder="1" applyAlignment="1">
      <alignment horizontal="center" vertical="center" wrapText="1"/>
    </xf>
    <xf numFmtId="0" fontId="1" fillId="6" borderId="58" xfId="9" applyFill="1" applyBorder="1">
      <alignment horizontal="left" vertical="top" wrapText="1"/>
    </xf>
    <xf numFmtId="0" fontId="1" fillId="6" borderId="58" xfId="9" applyFill="1" applyBorder="1" applyAlignment="1">
      <alignment horizontal="center" vertical="center" wrapText="1"/>
    </xf>
    <xf numFmtId="0" fontId="24" fillId="6" borderId="7" xfId="36" applyFont="1" applyFill="1" applyBorder="1" applyAlignment="1">
      <alignment horizontal="left" vertical="center" wrapText="1"/>
    </xf>
    <xf numFmtId="0" fontId="24" fillId="6" borderId="7" xfId="36" applyFont="1" applyFill="1" applyBorder="1" applyAlignment="1">
      <alignment horizontal="center" vertical="center" wrapText="1"/>
    </xf>
    <xf numFmtId="4" fontId="6" fillId="8" borderId="59" xfId="0" applyNumberFormat="1" applyFont="1" applyFill="1" applyBorder="1" applyAlignment="1">
      <alignment horizontal="center" vertical="center" wrapText="1"/>
    </xf>
    <xf numFmtId="0" fontId="7" fillId="8" borderId="51" xfId="0" applyFont="1" applyFill="1" applyBorder="1" applyAlignment="1">
      <alignment horizontal="center" vertical="center" wrapText="1"/>
    </xf>
    <xf numFmtId="4" fontId="17" fillId="5" borderId="10" xfId="37" applyNumberFormat="1" applyFont="1" applyFill="1" applyBorder="1" applyAlignment="1">
      <alignment horizontal="center" vertical="center" shrinkToFit="1"/>
    </xf>
    <xf numFmtId="0" fontId="23" fillId="6" borderId="9" xfId="9" applyFont="1" applyFill="1" applyBorder="1">
      <alignment horizontal="left" vertical="top" wrapText="1"/>
    </xf>
    <xf numFmtId="4" fontId="26" fillId="6" borderId="4" xfId="11" applyFont="1" applyFill="1" applyAlignment="1">
      <alignment horizontal="center" vertical="center" shrinkToFit="1"/>
    </xf>
    <xf numFmtId="0" fontId="21" fillId="6" borderId="7" xfId="36" quotePrefix="1" applyFont="1" applyFill="1" applyBorder="1" applyAlignment="1">
      <alignment horizontal="left" vertical="center" wrapText="1"/>
    </xf>
    <xf numFmtId="0" fontId="21" fillId="6" borderId="7" xfId="36" applyFont="1" applyFill="1" applyBorder="1" applyAlignment="1">
      <alignment horizontal="left" vertical="center" wrapText="1"/>
    </xf>
    <xf numFmtId="0" fontId="22" fillId="6" borderId="4" xfId="43" quotePrefix="1" applyFont="1" applyFill="1" applyAlignment="1">
      <alignment horizontal="center" vertical="center" wrapText="1"/>
    </xf>
    <xf numFmtId="4" fontId="0" fillId="6" borderId="0" xfId="0" applyNumberFormat="1" applyFill="1" applyProtection="1">
      <protection locked="0"/>
    </xf>
    <xf numFmtId="4" fontId="6" fillId="5" borderId="1" xfId="37" applyNumberFormat="1" applyFont="1" applyFill="1" applyBorder="1" applyAlignment="1">
      <alignment horizontal="center" vertical="center" shrinkToFit="1"/>
    </xf>
    <xf numFmtId="0" fontId="6" fillId="5" borderId="0" xfId="0" applyFont="1" applyFill="1" applyProtection="1">
      <protection locked="0"/>
    </xf>
    <xf numFmtId="4" fontId="27" fillId="6" borderId="4" xfId="11" applyFont="1" applyFill="1" applyAlignment="1">
      <alignment horizontal="center" vertical="center" shrinkToFit="1"/>
    </xf>
    <xf numFmtId="4" fontId="6" fillId="5" borderId="10" xfId="37" applyNumberFormat="1" applyFont="1" applyFill="1" applyBorder="1" applyAlignment="1">
      <alignment horizontal="center" vertical="center" shrinkToFit="1"/>
    </xf>
    <xf numFmtId="2" fontId="14" fillId="10" borderId="0" xfId="0" applyNumberFormat="1" applyFont="1" applyFill="1" applyProtection="1">
      <protection locked="0"/>
    </xf>
    <xf numFmtId="4" fontId="14" fillId="9" borderId="0" xfId="0" applyNumberFormat="1" applyFont="1" applyFill="1" applyProtection="1">
      <protection locked="0"/>
    </xf>
    <xf numFmtId="0" fontId="1" fillId="6" borderId="39" xfId="9" applyFill="1" applyBorder="1" applyAlignment="1">
      <alignment horizontal="left" vertical="center" wrapText="1"/>
    </xf>
    <xf numFmtId="0" fontId="1" fillId="0" borderId="39" xfId="9" applyBorder="1" applyAlignment="1">
      <alignment horizontal="left" vertical="center" wrapText="1"/>
    </xf>
    <xf numFmtId="4" fontId="1" fillId="6" borderId="4" xfId="10" applyFill="1">
      <alignment horizontal="right" vertical="top" shrinkToFit="1"/>
    </xf>
    <xf numFmtId="0" fontId="6" fillId="6" borderId="7" xfId="36" applyFont="1" applyFill="1" applyBorder="1" applyAlignment="1">
      <alignment horizontal="center" vertical="center" wrapText="1"/>
    </xf>
    <xf numFmtId="4" fontId="24" fillId="6" borderId="7" xfId="39" applyNumberFormat="1" applyFont="1" applyFill="1" applyBorder="1" applyAlignment="1">
      <alignment horizontal="center" vertical="center" shrinkToFit="1"/>
    </xf>
    <xf numFmtId="0" fontId="24" fillId="10" borderId="7" xfId="36" quotePrefix="1" applyFont="1" applyFill="1" applyBorder="1" applyAlignment="1">
      <alignment horizontal="left" vertical="center" wrapText="1"/>
    </xf>
    <xf numFmtId="0" fontId="24" fillId="10" borderId="7" xfId="36" quotePrefix="1" applyFont="1" applyFill="1" applyBorder="1" applyAlignment="1">
      <alignment horizontal="center" vertical="center" wrapText="1"/>
    </xf>
    <xf numFmtId="0" fontId="21" fillId="10" borderId="7" xfId="36" quotePrefix="1" applyFont="1" applyFill="1" applyBorder="1" applyAlignment="1">
      <alignment horizontal="left" vertical="center" wrapText="1"/>
    </xf>
    <xf numFmtId="0" fontId="28" fillId="5" borderId="9" xfId="36" applyFont="1" applyFill="1" applyBorder="1">
      <alignment horizontal="left" vertical="top" wrapText="1"/>
    </xf>
    <xf numFmtId="0" fontId="29" fillId="5" borderId="7" xfId="36" quotePrefix="1" applyFont="1" applyFill="1" applyBorder="1" applyAlignment="1">
      <alignment horizontal="center" vertical="center" wrapText="1"/>
    </xf>
    <xf numFmtId="0" fontId="29" fillId="5" borderId="7" xfId="36" applyFont="1" applyFill="1" applyBorder="1" applyAlignment="1">
      <alignment horizontal="left" vertical="center" wrapText="1"/>
    </xf>
    <xf numFmtId="0" fontId="29" fillId="5" borderId="7" xfId="36" applyFont="1" applyFill="1" applyBorder="1" applyAlignment="1">
      <alignment horizontal="center" vertical="center" wrapText="1"/>
    </xf>
    <xf numFmtId="4" fontId="28" fillId="5" borderId="7" xfId="37" applyNumberFormat="1" applyFont="1" applyFill="1" applyBorder="1" applyAlignment="1">
      <alignment horizontal="center" vertical="center" shrinkToFit="1"/>
    </xf>
    <xf numFmtId="4" fontId="25" fillId="6" borderId="7" xfId="37" applyNumberFormat="1" applyFont="1" applyFill="1" applyBorder="1" applyAlignment="1">
      <alignment horizontal="center" vertical="center" shrinkToFit="1"/>
    </xf>
    <xf numFmtId="0" fontId="29" fillId="5" borderId="9" xfId="36" applyFont="1" applyFill="1" applyBorder="1">
      <alignment horizontal="left" vertical="top" wrapText="1"/>
    </xf>
    <xf numFmtId="0" fontId="29" fillId="5" borderId="7" xfId="36" quotePrefix="1" applyFont="1" applyFill="1" applyBorder="1" applyAlignment="1">
      <alignment horizontal="left" vertical="center" wrapText="1"/>
    </xf>
    <xf numFmtId="4" fontId="29" fillId="5" borderId="10" xfId="37" applyNumberFormat="1" applyFont="1" applyFill="1" applyBorder="1" applyAlignment="1">
      <alignment horizontal="center" vertical="center" shrinkToFit="1"/>
    </xf>
    <xf numFmtId="0" fontId="24" fillId="10" borderId="16" xfId="36" quotePrefix="1" applyFont="1" applyFill="1" applyBorder="1" applyAlignment="1">
      <alignment vertical="center" wrapText="1"/>
    </xf>
    <xf numFmtId="4" fontId="28" fillId="5" borderId="10" xfId="37" applyNumberFormat="1" applyFont="1" applyFill="1" applyBorder="1" applyAlignment="1">
      <alignment horizontal="center" vertical="center" shrinkToFit="1"/>
    </xf>
    <xf numFmtId="4" fontId="29" fillId="5" borderId="7" xfId="37" applyNumberFormat="1" applyFont="1" applyFill="1" applyBorder="1" applyAlignment="1">
      <alignment horizontal="center" vertical="center" shrinkToFit="1"/>
    </xf>
    <xf numFmtId="0" fontId="24" fillId="0" borderId="9" xfId="40" applyNumberFormat="1" applyFont="1" applyBorder="1" applyAlignment="1">
      <alignment vertical="top" wrapText="1"/>
    </xf>
    <xf numFmtId="0" fontId="24" fillId="0" borderId="7" xfId="36" quotePrefix="1" applyFont="1" applyBorder="1" applyAlignment="1">
      <alignment horizontal="left" vertical="center" wrapText="1"/>
    </xf>
    <xf numFmtId="0" fontId="24" fillId="0" borderId="7" xfId="36" quotePrefix="1" applyFont="1" applyBorder="1" applyAlignment="1">
      <alignment horizontal="center" vertical="center" wrapText="1"/>
    </xf>
    <xf numFmtId="0" fontId="24" fillId="0" borderId="7" xfId="36" applyFont="1" applyBorder="1" applyAlignment="1">
      <alignment horizontal="left" vertical="center" wrapText="1"/>
    </xf>
    <xf numFmtId="0" fontId="29" fillId="5" borderId="9" xfId="40" applyNumberFormat="1" applyFont="1" applyFill="1" applyBorder="1" applyAlignment="1">
      <alignment vertical="top" wrapText="1"/>
    </xf>
    <xf numFmtId="4" fontId="29" fillId="5" borderId="7" xfId="39" applyNumberFormat="1" applyFont="1" applyFill="1" applyBorder="1" applyAlignment="1">
      <alignment horizontal="center" vertical="center" shrinkToFit="1"/>
    </xf>
    <xf numFmtId="4" fontId="29" fillId="5" borderId="10" xfId="39" applyNumberFormat="1" applyFont="1" applyFill="1" applyBorder="1" applyAlignment="1">
      <alignment horizontal="center" vertical="center" shrinkToFit="1"/>
    </xf>
    <xf numFmtId="4" fontId="23" fillId="6" borderId="7" xfId="42" applyFont="1" applyFill="1" applyBorder="1" applyAlignment="1">
      <alignment horizontal="center" vertical="center" shrinkToFit="1"/>
    </xf>
    <xf numFmtId="0" fontId="30" fillId="0" borderId="9" xfId="36" applyFont="1" applyBorder="1">
      <alignment horizontal="left" vertical="top" wrapText="1"/>
    </xf>
    <xf numFmtId="0" fontId="24" fillId="6" borderId="9" xfId="40" applyNumberFormat="1" applyFont="1" applyFill="1" applyBorder="1" applyAlignment="1">
      <alignment vertical="top" wrapText="1"/>
    </xf>
    <xf numFmtId="0" fontId="24" fillId="6" borderId="7" xfId="36" quotePrefix="1" applyFont="1" applyFill="1" applyBorder="1" applyAlignment="1">
      <alignment horizontal="left" vertical="center" wrapText="1"/>
    </xf>
    <xf numFmtId="4" fontId="6" fillId="8" borderId="21" xfId="31" applyNumberFormat="1" applyFont="1" applyFill="1" applyBorder="1" applyAlignment="1">
      <alignment horizontal="center" vertical="center" shrinkToFit="1"/>
    </xf>
    <xf numFmtId="4" fontId="20" fillId="12" borderId="4" xfId="11" applyFont="1" applyFill="1" applyAlignment="1">
      <alignment horizontal="center" vertical="center" shrinkToFit="1"/>
    </xf>
    <xf numFmtId="4" fontId="9" fillId="12" borderId="1" xfId="0" applyNumberFormat="1" applyFont="1" applyFill="1" applyBorder="1" applyProtection="1">
      <protection locked="0"/>
    </xf>
    <xf numFmtId="0" fontId="16" fillId="12" borderId="0" xfId="0" applyFont="1" applyFill="1" applyProtection="1">
      <protection locked="0"/>
    </xf>
    <xf numFmtId="0" fontId="0" fillId="12" borderId="0" xfId="0" applyFill="1" applyProtection="1">
      <protection locked="0"/>
    </xf>
    <xf numFmtId="0" fontId="1" fillId="6" borderId="54" xfId="9" applyFill="1" applyBorder="1" applyAlignment="1">
      <alignment vertical="center" wrapText="1"/>
    </xf>
    <xf numFmtId="0" fontId="21" fillId="6" borderId="65" xfId="36" quotePrefix="1" applyFont="1" applyFill="1" applyBorder="1" applyAlignment="1">
      <alignment vertical="center" wrapText="1"/>
    </xf>
    <xf numFmtId="0" fontId="0" fillId="0" borderId="1" xfId="0" applyBorder="1" applyProtection="1">
      <protection locked="0"/>
    </xf>
    <xf numFmtId="4" fontId="20" fillId="6" borderId="1" xfId="11" applyFont="1" applyFill="1" applyBorder="1" applyAlignment="1">
      <alignment horizontal="center" vertical="center" shrinkToFit="1"/>
    </xf>
    <xf numFmtId="4" fontId="9" fillId="9" borderId="1" xfId="0" applyNumberFormat="1" applyFont="1" applyFill="1" applyBorder="1" applyProtection="1">
      <protection locked="0"/>
    </xf>
    <xf numFmtId="0" fontId="16" fillId="9" borderId="0" xfId="0" applyFont="1" applyFill="1" applyProtection="1">
      <protection locked="0"/>
    </xf>
    <xf numFmtId="0" fontId="9" fillId="9" borderId="0" xfId="0" applyFont="1" applyFill="1" applyProtection="1">
      <protection locked="0"/>
    </xf>
    <xf numFmtId="4" fontId="20" fillId="9" borderId="4" xfId="11" applyFont="1" applyFill="1" applyAlignment="1">
      <alignment horizontal="center" vertical="center" shrinkToFit="1"/>
    </xf>
    <xf numFmtId="0" fontId="0" fillId="9" borderId="0" xfId="0" applyFill="1" applyProtection="1">
      <protection locked="0"/>
    </xf>
    <xf numFmtId="0" fontId="23" fillId="6" borderId="56" xfId="9" applyFont="1" applyFill="1" applyBorder="1">
      <alignment horizontal="left" vertical="top" wrapText="1"/>
    </xf>
    <xf numFmtId="0" fontId="1" fillId="6" borderId="61" xfId="9" applyFill="1" applyBorder="1" applyAlignment="1">
      <alignment horizontal="center" vertical="top" wrapText="1"/>
    </xf>
    <xf numFmtId="0" fontId="1" fillId="6" borderId="55" xfId="9" applyFill="1" applyBorder="1">
      <alignment horizontal="left" vertical="top" wrapText="1"/>
    </xf>
    <xf numFmtId="0" fontId="9" fillId="6" borderId="7" xfId="36" quotePrefix="1" applyFont="1" applyFill="1" applyBorder="1" applyAlignment="1">
      <alignment horizontal="center" vertical="center" wrapText="1"/>
    </xf>
    <xf numFmtId="0" fontId="22" fillId="6" borderId="70" xfId="9" applyFont="1" applyFill="1" applyBorder="1" applyAlignment="1">
      <alignment horizontal="center" vertical="center" wrapText="1"/>
    </xf>
    <xf numFmtId="0" fontId="6" fillId="5" borderId="16" xfId="36" applyFont="1" applyFill="1" applyBorder="1" applyAlignment="1">
      <alignment horizontal="left" vertical="center" wrapText="1"/>
    </xf>
    <xf numFmtId="0" fontId="22" fillId="6" borderId="72" xfId="9" applyFont="1" applyFill="1" applyBorder="1" applyAlignment="1">
      <alignment horizontal="center" vertical="center" wrapText="1"/>
    </xf>
    <xf numFmtId="4" fontId="20" fillId="13" borderId="7" xfId="11" applyFont="1" applyFill="1" applyBorder="1" applyAlignment="1">
      <alignment horizontal="center" vertical="center" shrinkToFit="1"/>
    </xf>
    <xf numFmtId="4" fontId="20" fillId="6" borderId="71" xfId="11" applyFont="1" applyFill="1" applyBorder="1" applyAlignment="1">
      <alignment horizontal="center" vertical="center" shrinkToFit="1"/>
    </xf>
    <xf numFmtId="0" fontId="1" fillId="6" borderId="52" xfId="9" applyFill="1" applyBorder="1" applyAlignment="1">
      <alignment vertical="center" wrapText="1"/>
    </xf>
    <xf numFmtId="0" fontId="1" fillId="6" borderId="54" xfId="9" applyFill="1" applyBorder="1" applyAlignment="1">
      <alignment vertical="top" wrapText="1"/>
    </xf>
    <xf numFmtId="0" fontId="1" fillId="6" borderId="3" xfId="9" applyFill="1" applyBorder="1" applyAlignment="1">
      <alignment vertical="top" wrapText="1"/>
    </xf>
    <xf numFmtId="0" fontId="9" fillId="6" borderId="65" xfId="36" quotePrefix="1" applyFont="1" applyFill="1" applyBorder="1" applyAlignment="1">
      <alignment horizontal="center" wrapText="1"/>
    </xf>
    <xf numFmtId="0" fontId="9" fillId="6" borderId="63" xfId="36" quotePrefix="1" applyFont="1" applyFill="1" applyBorder="1" applyAlignment="1">
      <alignment horizontal="center" wrapText="1"/>
    </xf>
    <xf numFmtId="0" fontId="0" fillId="6" borderId="0" xfId="0" applyFill="1" applyAlignment="1" applyProtection="1">
      <alignment horizontal="center"/>
      <protection locked="0"/>
    </xf>
    <xf numFmtId="4" fontId="0" fillId="6" borderId="0" xfId="0" applyNumberFormat="1" applyFill="1" applyAlignment="1" applyProtection="1">
      <alignment horizontal="center"/>
      <protection locked="0"/>
    </xf>
    <xf numFmtId="0" fontId="1" fillId="6" borderId="52" xfId="9" applyFill="1" applyBorder="1" applyAlignment="1">
      <alignment vertical="top" wrapText="1"/>
    </xf>
    <xf numFmtId="0" fontId="6" fillId="6" borderId="69" xfId="36" applyFont="1" applyFill="1" applyBorder="1" applyAlignment="1">
      <alignment vertical="center" wrapText="1"/>
    </xf>
    <xf numFmtId="4" fontId="1" fillId="6" borderId="4" xfId="10" applyFill="1" applyAlignment="1">
      <alignment horizontal="center" vertical="center" shrinkToFit="1"/>
    </xf>
    <xf numFmtId="0" fontId="0" fillId="0" borderId="40" xfId="0" applyBorder="1" applyAlignment="1">
      <alignment vertical="center"/>
    </xf>
    <xf numFmtId="0" fontId="0" fillId="0" borderId="33" xfId="0" applyBorder="1" applyAlignment="1">
      <alignment vertical="center"/>
    </xf>
    <xf numFmtId="0" fontId="12" fillId="0" borderId="47" xfId="0" applyFont="1" applyBorder="1" applyAlignment="1">
      <alignment vertical="center"/>
    </xf>
    <xf numFmtId="0" fontId="12" fillId="0" borderId="35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29" xfId="0" applyBorder="1" applyAlignment="1">
      <alignment vertical="center"/>
    </xf>
    <xf numFmtId="4" fontId="1" fillId="0" borderId="7" xfId="10" applyFill="1" applyBorder="1" applyAlignment="1">
      <alignment horizontal="center" vertical="center" shrinkToFit="1"/>
    </xf>
    <xf numFmtId="0" fontId="0" fillId="0" borderId="4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41" xfId="0" applyBorder="1" applyAlignment="1">
      <alignment vertical="center"/>
    </xf>
    <xf numFmtId="4" fontId="31" fillId="6" borderId="1" xfId="11" applyFont="1" applyFill="1" applyBorder="1" applyAlignment="1">
      <alignment horizontal="center" vertical="center" shrinkToFit="1"/>
    </xf>
    <xf numFmtId="4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6" borderId="32" xfId="0" applyFill="1" applyBorder="1" applyAlignment="1">
      <alignment vertical="center"/>
    </xf>
    <xf numFmtId="0" fontId="0" fillId="6" borderId="23" xfId="0" applyFill="1" applyBorder="1" applyAlignment="1">
      <alignment vertical="center"/>
    </xf>
    <xf numFmtId="0" fontId="0" fillId="6" borderId="24" xfId="0" applyFill="1" applyBorder="1" applyAlignment="1">
      <alignment vertical="center"/>
    </xf>
    <xf numFmtId="0" fontId="0" fillId="6" borderId="27" xfId="0" applyFill="1" applyBorder="1" applyAlignment="1">
      <alignment vertical="center"/>
    </xf>
    <xf numFmtId="4" fontId="0" fillId="6" borderId="0" xfId="0" applyNumberFormat="1" applyFill="1" applyAlignment="1" applyProtection="1">
      <alignment horizontal="center" vertical="center"/>
      <protection locked="0"/>
    </xf>
    <xf numFmtId="0" fontId="24" fillId="10" borderId="7" xfId="36" quotePrefix="1" applyFont="1" applyFill="1" applyBorder="1" applyAlignment="1">
      <alignment vertical="center" wrapText="1"/>
    </xf>
    <xf numFmtId="4" fontId="9" fillId="9" borderId="65" xfId="0" applyNumberFormat="1" applyFont="1" applyFill="1" applyBorder="1" applyAlignment="1" applyProtection="1">
      <alignment horizontal="center" vertical="center"/>
      <protection locked="0"/>
    </xf>
    <xf numFmtId="4" fontId="9" fillId="0" borderId="7" xfId="0" applyNumberFormat="1" applyFont="1" applyBorder="1" applyAlignment="1" applyProtection="1">
      <alignment horizontal="center" vertical="center"/>
      <protection locked="0"/>
    </xf>
    <xf numFmtId="0" fontId="1" fillId="0" borderId="1" xfId="2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4" fontId="18" fillId="5" borderId="65" xfId="37" applyNumberFormat="1" applyFont="1" applyFill="1" applyBorder="1" applyAlignment="1">
      <alignment horizontal="center" vertical="center" shrinkToFit="1"/>
    </xf>
    <xf numFmtId="4" fontId="6" fillId="10" borderId="17" xfId="0" applyNumberFormat="1" applyFont="1" applyFill="1" applyBorder="1" applyAlignment="1" applyProtection="1">
      <alignment horizontal="center" vertical="center"/>
      <protection locked="0"/>
    </xf>
    <xf numFmtId="4" fontId="6" fillId="10" borderId="30" xfId="0" applyNumberFormat="1" applyFont="1" applyFill="1" applyBorder="1" applyAlignment="1" applyProtection="1">
      <alignment horizontal="center" vertical="center"/>
      <protection locked="0"/>
    </xf>
    <xf numFmtId="4" fontId="6" fillId="0" borderId="50" xfId="0" applyNumberFormat="1" applyFont="1" applyBorder="1" applyAlignment="1" applyProtection="1">
      <alignment horizontal="center" vertical="center"/>
      <protection locked="0"/>
    </xf>
    <xf numFmtId="4" fontId="6" fillId="0" borderId="30" xfId="0" applyNumberFormat="1" applyFont="1" applyBorder="1" applyAlignment="1" applyProtection="1">
      <alignment horizontal="center" vertical="center"/>
      <protection locked="0"/>
    </xf>
    <xf numFmtId="4" fontId="17" fillId="5" borderId="16" xfId="37" applyNumberFormat="1" applyFont="1" applyFill="1" applyBorder="1" applyAlignment="1">
      <alignment horizontal="center" vertical="center" shrinkToFit="1"/>
    </xf>
    <xf numFmtId="4" fontId="17" fillId="5" borderId="13" xfId="37" applyNumberFormat="1" applyFont="1" applyFill="1" applyBorder="1" applyAlignment="1">
      <alignment horizontal="center" vertical="center" shrinkToFit="1"/>
    </xf>
    <xf numFmtId="4" fontId="17" fillId="5" borderId="15" xfId="37" applyNumberFormat="1" applyFont="1" applyFill="1" applyBorder="1" applyAlignment="1">
      <alignment horizontal="center" vertical="center" shrinkToFit="1"/>
    </xf>
    <xf numFmtId="4" fontId="17" fillId="5" borderId="73" xfId="37" applyNumberFormat="1" applyFont="1" applyFill="1" applyBorder="1" applyAlignment="1">
      <alignment horizontal="center" vertical="center" shrinkToFit="1"/>
    </xf>
    <xf numFmtId="0" fontId="6" fillId="5" borderId="13" xfId="36" applyFont="1" applyFill="1" applyBorder="1" applyAlignment="1">
      <alignment horizontal="center" vertical="center" wrapText="1"/>
    </xf>
    <xf numFmtId="0" fontId="22" fillId="6" borderId="6" xfId="9" applyFont="1" applyFill="1" applyBorder="1" applyAlignment="1">
      <alignment horizontal="center" vertical="center" wrapText="1"/>
    </xf>
    <xf numFmtId="0" fontId="29" fillId="5" borderId="13" xfId="36" applyFont="1" applyFill="1" applyBorder="1" applyAlignment="1">
      <alignment horizontal="left" vertical="center" wrapText="1"/>
    </xf>
    <xf numFmtId="0" fontId="24" fillId="0" borderId="13" xfId="36" applyFont="1" applyBorder="1" applyAlignment="1">
      <alignment horizontal="left" vertical="center" wrapText="1"/>
    </xf>
    <xf numFmtId="0" fontId="29" fillId="5" borderId="13" xfId="36" applyFont="1" applyFill="1" applyBorder="1" applyAlignment="1">
      <alignment horizontal="center" vertical="center" wrapText="1"/>
    </xf>
    <xf numFmtId="0" fontId="23" fillId="6" borderId="6" xfId="9" applyFont="1" applyFill="1" applyBorder="1" applyAlignment="1">
      <alignment horizontal="center" vertical="center" wrapText="1"/>
    </xf>
    <xf numFmtId="0" fontId="24" fillId="6" borderId="13" xfId="36" quotePrefix="1" applyFont="1" applyFill="1" applyBorder="1" applyAlignment="1">
      <alignment horizontal="left" vertical="center" wrapText="1"/>
    </xf>
    <xf numFmtId="4" fontId="6" fillId="5" borderId="73" xfId="37" applyNumberFormat="1" applyFont="1" applyFill="1" applyBorder="1" applyAlignment="1">
      <alignment horizontal="center" vertical="center" shrinkToFit="1"/>
    </xf>
    <xf numFmtId="4" fontId="29" fillId="5" borderId="73" xfId="37" applyNumberFormat="1" applyFont="1" applyFill="1" applyBorder="1" applyAlignment="1">
      <alignment horizontal="center" vertical="center" shrinkToFit="1"/>
    </xf>
    <xf numFmtId="4" fontId="6" fillId="5" borderId="7" xfId="37" applyNumberFormat="1" applyFont="1" applyFill="1" applyBorder="1" applyAlignment="1">
      <alignment horizontal="center" vertical="center" shrinkToFit="1"/>
    </xf>
    <xf numFmtId="4" fontId="18" fillId="6" borderId="65" xfId="37" applyNumberFormat="1" applyFont="1" applyFill="1" applyBorder="1" applyAlignment="1">
      <alignment horizontal="center" vertical="center" shrinkToFit="1"/>
    </xf>
    <xf numFmtId="4" fontId="1" fillId="6" borderId="6" xfId="10" applyFill="1" applyBorder="1" applyAlignment="1">
      <alignment horizontal="center" vertical="center" shrinkToFit="1"/>
    </xf>
    <xf numFmtId="0" fontId="32" fillId="6" borderId="65" xfId="36" quotePrefix="1" applyFont="1" applyFill="1" applyBorder="1" applyAlignment="1">
      <alignment vertical="center" wrapText="1"/>
    </xf>
    <xf numFmtId="4" fontId="18" fillId="9" borderId="7" xfId="37" applyNumberFormat="1" applyFont="1" applyFill="1" applyBorder="1" applyAlignment="1">
      <alignment horizontal="center" vertical="center" shrinkToFit="1"/>
    </xf>
    <xf numFmtId="14" fontId="0" fillId="9" borderId="0" xfId="0" applyNumberFormat="1" applyFill="1" applyProtection="1">
      <protection locked="0"/>
    </xf>
    <xf numFmtId="0" fontId="24" fillId="6" borderId="7" xfId="36" quotePrefix="1" applyFont="1" applyFill="1" applyBorder="1" applyAlignment="1">
      <alignment vertical="center" wrapText="1"/>
    </xf>
    <xf numFmtId="0" fontId="9" fillId="12" borderId="0" xfId="0" applyFont="1" applyFill="1" applyProtection="1">
      <protection locked="0"/>
    </xf>
    <xf numFmtId="4" fontId="9" fillId="12" borderId="7" xfId="0" applyNumberFormat="1" applyFont="1" applyFill="1" applyBorder="1" applyAlignment="1" applyProtection="1">
      <alignment horizontal="center" vertical="center"/>
      <protection locked="0"/>
    </xf>
    <xf numFmtId="4" fontId="1" fillId="12" borderId="1" xfId="42" applyFill="1" applyBorder="1">
      <alignment horizontal="right" vertical="top" shrinkToFit="1"/>
    </xf>
    <xf numFmtId="4" fontId="9" fillId="12" borderId="65" xfId="0" applyNumberFormat="1" applyFont="1" applyFill="1" applyBorder="1" applyAlignment="1" applyProtection="1">
      <alignment horizontal="center" vertical="center"/>
      <protection locked="0"/>
    </xf>
    <xf numFmtId="4" fontId="15" fillId="12" borderId="1" xfId="37" applyNumberFormat="1" applyFont="1" applyFill="1" applyBorder="1" applyAlignment="1">
      <alignment horizontal="center" vertical="center" shrinkToFit="1"/>
    </xf>
    <xf numFmtId="0" fontId="14" fillId="12" borderId="0" xfId="0" applyFont="1" applyFill="1" applyProtection="1">
      <protection locked="0"/>
    </xf>
    <xf numFmtId="4" fontId="0" fillId="0" borderId="1" xfId="0" applyNumberFormat="1" applyBorder="1" applyProtection="1">
      <protection locked="0"/>
    </xf>
    <xf numFmtId="4" fontId="34" fillId="0" borderId="1" xfId="0" applyNumberFormat="1" applyFont="1" applyBorder="1" applyAlignment="1">
      <alignment horizontal="right" vertical="center" shrinkToFit="1"/>
    </xf>
    <xf numFmtId="4" fontId="33" fillId="0" borderId="1" xfId="0" applyNumberFormat="1" applyFont="1" applyBorder="1" applyAlignment="1">
      <alignment horizontal="right"/>
    </xf>
    <xf numFmtId="4" fontId="1" fillId="6" borderId="3" xfId="10" applyFill="1" applyBorder="1" applyAlignment="1">
      <alignment horizontal="center" vertical="top" shrinkToFit="1"/>
    </xf>
    <xf numFmtId="4" fontId="1" fillId="6" borderId="13" xfId="10" applyFill="1" applyBorder="1" applyAlignment="1">
      <alignment horizontal="center" vertical="top" shrinkToFit="1"/>
    </xf>
    <xf numFmtId="14" fontId="0" fillId="6" borderId="0" xfId="0" applyNumberFormat="1" applyFill="1" applyProtection="1">
      <protection locked="0"/>
    </xf>
    <xf numFmtId="0" fontId="35" fillId="6" borderId="4" xfId="9" applyFont="1" applyFill="1" applyAlignment="1">
      <alignment horizontal="center" vertical="center" wrapText="1"/>
    </xf>
    <xf numFmtId="4" fontId="17" fillId="9" borderId="7" xfId="37" applyNumberFormat="1" applyFont="1" applyFill="1" applyBorder="1" applyAlignment="1">
      <alignment horizontal="center" vertical="center" shrinkToFit="1"/>
    </xf>
    <xf numFmtId="14" fontId="0" fillId="0" borderId="0" xfId="0" applyNumberFormat="1" applyProtection="1">
      <protection locked="0"/>
    </xf>
    <xf numFmtId="4" fontId="24" fillId="6" borderId="1" xfId="0" applyNumberFormat="1" applyFont="1" applyFill="1" applyBorder="1" applyProtection="1">
      <protection locked="0"/>
    </xf>
    <xf numFmtId="0" fontId="36" fillId="6" borderId="0" xfId="0" applyFont="1" applyFill="1" applyProtection="1">
      <protection locked="0"/>
    </xf>
    <xf numFmtId="0" fontId="23" fillId="6" borderId="4" xfId="9" applyFont="1" applyFill="1">
      <alignment horizontal="left" vertical="top" wrapText="1"/>
    </xf>
    <xf numFmtId="0" fontId="23" fillId="6" borderId="4" xfId="9" applyFont="1" applyFill="1" applyAlignment="1">
      <alignment horizontal="center" vertical="center" wrapText="1"/>
    </xf>
    <xf numFmtId="4" fontId="24" fillId="0" borderId="1" xfId="0" applyNumberFormat="1" applyFont="1" applyBorder="1" applyProtection="1">
      <protection locked="0"/>
    </xf>
    <xf numFmtId="0" fontId="36" fillId="0" borderId="0" xfId="0" applyFont="1" applyProtection="1">
      <protection locked="0"/>
    </xf>
    <xf numFmtId="0" fontId="25" fillId="6" borderId="9" xfId="36" applyFont="1" applyFill="1" applyBorder="1">
      <alignment horizontal="left" vertical="top" wrapText="1"/>
    </xf>
    <xf numFmtId="0" fontId="24" fillId="6" borderId="0" xfId="0" applyFont="1" applyFill="1" applyProtection="1">
      <protection locked="0"/>
    </xf>
    <xf numFmtId="14" fontId="0" fillId="6" borderId="74" xfId="0" applyNumberFormat="1" applyFill="1" applyBorder="1" applyProtection="1">
      <protection locked="0"/>
    </xf>
    <xf numFmtId="49" fontId="1" fillId="0" borderId="7" xfId="10" applyNumberFormat="1" applyFill="1" applyBorder="1" applyAlignment="1">
      <alignment horizontal="center" vertical="center" shrinkToFit="1"/>
    </xf>
    <xf numFmtId="0" fontId="1" fillId="6" borderId="63" xfId="9" applyFill="1" applyBorder="1" applyAlignment="1">
      <alignment vertical="center" wrapText="1"/>
    </xf>
    <xf numFmtId="0" fontId="19" fillId="6" borderId="63" xfId="36" applyFont="1" applyFill="1" applyBorder="1" applyAlignment="1">
      <alignment vertical="center" wrapText="1"/>
    </xf>
    <xf numFmtId="4" fontId="18" fillId="14" borderId="7" xfId="37" applyNumberFormat="1" applyFont="1" applyFill="1" applyBorder="1" applyAlignment="1">
      <alignment horizontal="center" vertical="center" shrinkToFit="1"/>
    </xf>
    <xf numFmtId="4" fontId="9" fillId="14" borderId="1" xfId="0" applyNumberFormat="1" applyFont="1" applyFill="1" applyBorder="1" applyProtection="1">
      <protection locked="0"/>
    </xf>
    <xf numFmtId="0" fontId="9" fillId="14" borderId="0" xfId="0" applyFont="1" applyFill="1" applyProtection="1">
      <protection locked="0"/>
    </xf>
    <xf numFmtId="4" fontId="20" fillId="14" borderId="3" xfId="11" applyFont="1" applyFill="1" applyBorder="1" applyAlignment="1">
      <alignment horizontal="center" vertical="center" shrinkToFit="1"/>
    </xf>
    <xf numFmtId="4" fontId="0" fillId="14" borderId="0" xfId="0" applyNumberFormat="1" applyFill="1" applyProtection="1">
      <protection locked="0"/>
    </xf>
    <xf numFmtId="0" fontId="16" fillId="14" borderId="0" xfId="0" applyFont="1" applyFill="1" applyProtection="1">
      <protection locked="0"/>
    </xf>
    <xf numFmtId="4" fontId="27" fillId="6" borderId="1" xfId="10" applyFont="1" applyFill="1" applyBorder="1" applyAlignment="1">
      <alignment horizontal="center" vertical="center" shrinkToFit="1"/>
    </xf>
    <xf numFmtId="4" fontId="3" fillId="6" borderId="1" xfId="22" applyFill="1" applyBorder="1">
      <alignment horizontal="right" vertical="top" shrinkToFit="1"/>
    </xf>
    <xf numFmtId="4" fontId="20" fillId="6" borderId="3" xfId="11" applyFont="1" applyFill="1" applyBorder="1" applyAlignment="1">
      <alignment horizontal="center" vertical="center" shrinkToFit="1"/>
    </xf>
    <xf numFmtId="0" fontId="9" fillId="6" borderId="65" xfId="36" quotePrefix="1" applyFont="1" applyFill="1" applyBorder="1" applyAlignment="1">
      <alignment horizontal="center" vertical="center" wrapText="1"/>
    </xf>
    <xf numFmtId="0" fontId="9" fillId="6" borderId="16" xfId="36" quotePrefix="1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19" fillId="6" borderId="7" xfId="36" quotePrefix="1" applyFont="1" applyFill="1" applyBorder="1" applyAlignment="1">
      <alignment horizontal="center" vertical="center" wrapText="1"/>
    </xf>
    <xf numFmtId="0" fontId="12" fillId="0" borderId="23" xfId="0" applyFont="1" applyBorder="1"/>
    <xf numFmtId="0" fontId="0" fillId="0" borderId="36" xfId="0" applyBorder="1"/>
    <xf numFmtId="0" fontId="0" fillId="0" borderId="23" xfId="0" applyBorder="1"/>
    <xf numFmtId="4" fontId="37" fillId="6" borderId="0" xfId="0" applyNumberFormat="1" applyFont="1" applyFill="1" applyProtection="1">
      <protection locked="0"/>
    </xf>
    <xf numFmtId="4" fontId="37" fillId="0" borderId="0" xfId="0" applyNumberFormat="1" applyFont="1" applyProtection="1">
      <protection locked="0"/>
    </xf>
    <xf numFmtId="4" fontId="23" fillId="6" borderId="4" xfId="10" applyFont="1" applyFill="1" applyAlignment="1">
      <alignment horizontal="center" vertical="center" shrinkToFit="1"/>
    </xf>
    <xf numFmtId="0" fontId="37" fillId="6" borderId="0" xfId="0" applyFont="1" applyFill="1" applyProtection="1">
      <protection locked="0"/>
    </xf>
    <xf numFmtId="4" fontId="26" fillId="6" borderId="4" xfId="10" applyFont="1" applyFill="1" applyAlignment="1">
      <alignment horizontal="center" vertical="center" shrinkToFit="1"/>
    </xf>
    <xf numFmtId="0" fontId="37" fillId="0" borderId="0" xfId="0" applyFont="1" applyProtection="1">
      <protection locked="0"/>
    </xf>
    <xf numFmtId="0" fontId="23" fillId="6" borderId="39" xfId="9" applyFont="1" applyFill="1" applyBorder="1" applyAlignment="1">
      <alignment horizontal="left" vertical="center" wrapText="1"/>
    </xf>
    <xf numFmtId="0" fontId="38" fillId="6" borderId="4" xfId="9" applyFont="1" applyFill="1" applyAlignment="1">
      <alignment horizontal="center" vertical="center" wrapText="1"/>
    </xf>
    <xf numFmtId="0" fontId="23" fillId="0" borderId="39" xfId="9" applyFont="1" applyBorder="1" applyAlignment="1">
      <alignment horizontal="left" vertical="center" wrapText="1"/>
    </xf>
    <xf numFmtId="0" fontId="39" fillId="0" borderId="4" xfId="9" applyFont="1" applyAlignment="1">
      <alignment horizontal="center" vertical="center" wrapText="1"/>
    </xf>
    <xf numFmtId="4" fontId="25" fillId="6" borderId="4" xfId="10" applyFont="1" applyFill="1" applyAlignment="1">
      <alignment horizontal="center" vertical="center" shrinkToFit="1"/>
    </xf>
    <xf numFmtId="0" fontId="29" fillId="5" borderId="16" xfId="36" applyFont="1" applyFill="1" applyBorder="1" applyAlignment="1">
      <alignment horizontal="left" vertical="center" wrapText="1"/>
    </xf>
    <xf numFmtId="4" fontId="28" fillId="5" borderId="16" xfId="37" applyNumberFormat="1" applyFont="1" applyFill="1" applyBorder="1" applyAlignment="1">
      <alignment horizontal="center" vertical="center" shrinkToFit="1"/>
    </xf>
    <xf numFmtId="4" fontId="1" fillId="6" borderId="3" xfId="10" applyFill="1" applyBorder="1" applyAlignment="1">
      <alignment horizontal="center" vertical="center" shrinkToFit="1"/>
    </xf>
    <xf numFmtId="0" fontId="9" fillId="6" borderId="68" xfId="36" quotePrefix="1" applyFont="1" applyFill="1" applyBorder="1" applyAlignment="1">
      <alignment horizontal="center" vertical="center" wrapText="1"/>
    </xf>
    <xf numFmtId="0" fontId="1" fillId="6" borderId="56" xfId="9" applyFill="1" applyBorder="1" applyAlignment="1">
      <alignment vertical="top" wrapText="1"/>
    </xf>
    <xf numFmtId="4" fontId="17" fillId="5" borderId="9" xfId="36" applyNumberFormat="1" applyFont="1" applyFill="1" applyBorder="1" applyAlignment="1">
      <alignment horizontal="center" vertical="center" wrapText="1"/>
    </xf>
    <xf numFmtId="0" fontId="22" fillId="6" borderId="75" xfId="43" quotePrefix="1" applyFont="1" applyFill="1" applyBorder="1" applyAlignment="1">
      <alignment horizontal="center" vertical="center" wrapText="1"/>
    </xf>
    <xf numFmtId="4" fontId="1" fillId="6" borderId="1" xfId="10" applyFill="1" applyBorder="1" applyAlignment="1">
      <alignment horizontal="center" vertical="center" shrinkToFit="1"/>
    </xf>
    <xf numFmtId="4" fontId="18" fillId="6" borderId="15" xfId="37" applyNumberFormat="1" applyFont="1" applyFill="1" applyBorder="1" applyAlignment="1">
      <alignment horizontal="center" vertical="center" shrinkToFit="1"/>
    </xf>
    <xf numFmtId="0" fontId="22" fillId="6" borderId="6" xfId="43" quotePrefix="1" applyFont="1" applyFill="1" applyBorder="1" applyAlignment="1">
      <alignment horizontal="center" vertical="center" wrapText="1"/>
    </xf>
    <xf numFmtId="4" fontId="1" fillId="6" borderId="7" xfId="10" applyFill="1" applyBorder="1" applyAlignment="1">
      <alignment horizontal="center" vertical="center" shrinkToFit="1"/>
    </xf>
    <xf numFmtId="4" fontId="0" fillId="9" borderId="0" xfId="0" applyNumberFormat="1" applyFill="1" applyProtection="1">
      <protection locked="0"/>
    </xf>
    <xf numFmtId="4" fontId="1" fillId="6" borderId="7" xfId="10" applyFill="1" applyBorder="1" applyAlignment="1">
      <alignment horizontal="center" vertical="top" shrinkToFit="1"/>
    </xf>
    <xf numFmtId="0" fontId="1" fillId="6" borderId="52" xfId="9" applyFill="1" applyBorder="1">
      <alignment horizontal="left" vertical="top" wrapText="1"/>
    </xf>
    <xf numFmtId="0" fontId="1" fillId="6" borderId="44" xfId="9" applyFill="1" applyBorder="1">
      <alignment horizontal="left" vertical="top" wrapText="1"/>
    </xf>
    <xf numFmtId="0" fontId="19" fillId="6" borderId="63" xfId="36" quotePrefix="1" applyFont="1" applyFill="1" applyBorder="1" applyAlignment="1">
      <alignment horizontal="center" vertical="center" wrapText="1"/>
    </xf>
    <xf numFmtId="0" fontId="19" fillId="6" borderId="62" xfId="36" quotePrefix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6" borderId="25" xfId="0" applyFont="1" applyFill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3" xfId="0" applyFont="1" applyBorder="1"/>
    <xf numFmtId="0" fontId="0" fillId="0" borderId="36" xfId="0" applyBorder="1"/>
    <xf numFmtId="0" fontId="0" fillId="0" borderId="23" xfId="0" applyBorder="1"/>
    <xf numFmtId="0" fontId="1" fillId="6" borderId="7" xfId="9" applyFill="1" applyBorder="1" applyAlignment="1">
      <alignment horizontal="left" vertical="center" wrapText="1"/>
    </xf>
    <xf numFmtId="0" fontId="19" fillId="6" borderId="63" xfId="36" applyFont="1" applyFill="1" applyBorder="1" applyAlignment="1">
      <alignment horizontal="center" vertical="center" wrapText="1"/>
    </xf>
    <xf numFmtId="0" fontId="19" fillId="6" borderId="62" xfId="36" applyFont="1" applyFill="1" applyBorder="1" applyAlignment="1">
      <alignment horizontal="center" vertical="center" wrapText="1"/>
    </xf>
    <xf numFmtId="0" fontId="1" fillId="6" borderId="60" xfId="9" applyFill="1" applyBorder="1" applyAlignment="1">
      <alignment horizontal="left" vertical="center" wrapText="1"/>
    </xf>
    <xf numFmtId="0" fontId="1" fillId="6" borderId="57" xfId="9" applyFill="1" applyBorder="1" applyAlignment="1">
      <alignment horizontal="left" vertical="center" wrapText="1"/>
    </xf>
    <xf numFmtId="0" fontId="1" fillId="6" borderId="64" xfId="9" applyFill="1" applyBorder="1" applyAlignment="1">
      <alignment horizontal="left" vertical="center" wrapText="1"/>
    </xf>
    <xf numFmtId="0" fontId="1" fillId="6" borderId="44" xfId="9" applyFill="1" applyBorder="1" applyAlignment="1">
      <alignment horizontal="left" vertical="center" wrapText="1"/>
    </xf>
    <xf numFmtId="0" fontId="19" fillId="6" borderId="7" xfId="36" quotePrefix="1" applyFont="1" applyFill="1" applyBorder="1" applyAlignment="1">
      <alignment horizontal="center" vertical="center" wrapText="1"/>
    </xf>
    <xf numFmtId="0" fontId="1" fillId="6" borderId="52" xfId="9" applyFill="1" applyBorder="1" applyAlignment="1">
      <alignment horizontal="left" vertical="center" wrapText="1"/>
    </xf>
    <xf numFmtId="0" fontId="1" fillId="6" borderId="53" xfId="9" applyFill="1" applyBorder="1" applyAlignment="1">
      <alignment horizontal="left" vertical="center" wrapText="1"/>
    </xf>
    <xf numFmtId="0" fontId="23" fillId="6" borderId="52" xfId="9" applyFont="1" applyFill="1" applyBorder="1" applyAlignment="1">
      <alignment horizontal="left" vertical="center" wrapText="1"/>
    </xf>
    <xf numFmtId="0" fontId="23" fillId="6" borderId="64" xfId="9" applyFont="1" applyFill="1" applyBorder="1" applyAlignment="1">
      <alignment horizontal="left" vertical="center" wrapText="1"/>
    </xf>
    <xf numFmtId="0" fontId="23" fillId="6" borderId="44" xfId="9" applyFont="1" applyFill="1" applyBorder="1" applyAlignment="1">
      <alignment horizontal="left" vertical="center" wrapText="1"/>
    </xf>
    <xf numFmtId="0" fontId="21" fillId="6" borderId="63" xfId="36" quotePrefix="1" applyFont="1" applyFill="1" applyBorder="1" applyAlignment="1">
      <alignment horizontal="center" vertical="center" wrapText="1"/>
    </xf>
    <xf numFmtId="0" fontId="21" fillId="6" borderId="62" xfId="36" quotePrefix="1" applyFont="1" applyFill="1" applyBorder="1" applyAlignment="1">
      <alignment horizontal="center" vertical="center" wrapText="1"/>
    </xf>
    <xf numFmtId="0" fontId="19" fillId="6" borderId="65" xfId="36" applyFont="1" applyFill="1" applyBorder="1" applyAlignment="1">
      <alignment horizontal="center" vertical="center" wrapText="1"/>
    </xf>
    <xf numFmtId="0" fontId="19" fillId="6" borderId="67" xfId="36" applyFont="1" applyFill="1" applyBorder="1" applyAlignment="1">
      <alignment horizontal="center" vertical="center" wrapText="1"/>
    </xf>
    <xf numFmtId="0" fontId="19" fillId="6" borderId="16" xfId="36" applyFont="1" applyFill="1" applyBorder="1" applyAlignment="1">
      <alignment horizontal="center" vertical="center" wrapText="1"/>
    </xf>
    <xf numFmtId="0" fontId="22" fillId="6" borderId="63" xfId="43" quotePrefix="1" applyFont="1" applyFill="1" applyBorder="1" applyAlignment="1">
      <alignment horizontal="center" vertical="center" wrapText="1"/>
    </xf>
    <xf numFmtId="0" fontId="22" fillId="6" borderId="62" xfId="43" quotePrefix="1" applyFont="1" applyFill="1" applyBorder="1" applyAlignment="1">
      <alignment horizontal="center" vertical="center" wrapText="1"/>
    </xf>
    <xf numFmtId="0" fontId="1" fillId="6" borderId="54" xfId="9" applyFill="1" applyBorder="1" applyAlignment="1">
      <alignment horizontal="left" vertical="center" wrapText="1"/>
    </xf>
    <xf numFmtId="0" fontId="22" fillId="6" borderId="66" xfId="43" quotePrefix="1" applyFont="1" applyFill="1" applyBorder="1" applyAlignment="1">
      <alignment horizontal="center" vertical="center" wrapText="1"/>
    </xf>
    <xf numFmtId="0" fontId="24" fillId="6" borderId="52" xfId="40" applyNumberFormat="1" applyFont="1" applyFill="1" applyBorder="1" applyAlignment="1">
      <alignment horizontal="center" vertical="center" wrapText="1"/>
    </xf>
    <xf numFmtId="0" fontId="24" fillId="6" borderId="64" xfId="40" applyNumberFormat="1" applyFont="1" applyFill="1" applyBorder="1" applyAlignment="1">
      <alignment horizontal="center" vertical="center" wrapText="1"/>
    </xf>
    <xf numFmtId="0" fontId="24" fillId="6" borderId="44" xfId="40" applyNumberFormat="1" applyFont="1" applyFill="1" applyBorder="1" applyAlignment="1">
      <alignment horizontal="center" vertical="center" wrapText="1"/>
    </xf>
    <xf numFmtId="0" fontId="25" fillId="6" borderId="52" xfId="36" applyFont="1" applyFill="1" applyBorder="1">
      <alignment horizontal="left" vertical="top" wrapText="1"/>
    </xf>
    <xf numFmtId="0" fontId="25" fillId="6" borderId="44" xfId="36" applyFont="1" applyFill="1" applyBorder="1">
      <alignment horizontal="left" vertical="top" wrapText="1"/>
    </xf>
    <xf numFmtId="0" fontId="24" fillId="10" borderId="52" xfId="40" applyNumberFormat="1" applyFont="1" applyFill="1" applyBorder="1" applyAlignment="1">
      <alignment horizontal="center" vertical="center" wrapText="1"/>
    </xf>
    <xf numFmtId="0" fontId="24" fillId="10" borderId="64" xfId="40" applyNumberFormat="1" applyFont="1" applyFill="1" applyBorder="1" applyAlignment="1">
      <alignment horizontal="center" vertical="center" wrapText="1"/>
    </xf>
    <xf numFmtId="0" fontId="24" fillId="10" borderId="22" xfId="40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horizontal="center" vertical="center"/>
    </xf>
    <xf numFmtId="4" fontId="6" fillId="0" borderId="14" xfId="0" applyNumberFormat="1" applyFont="1" applyBorder="1" applyAlignment="1">
      <alignment horizontal="center" vertical="center"/>
    </xf>
    <xf numFmtId="4" fontId="6" fillId="0" borderId="15" xfId="0" applyNumberFormat="1" applyFont="1" applyBorder="1" applyAlignment="1">
      <alignment horizontal="center" vertical="center"/>
    </xf>
    <xf numFmtId="4" fontId="9" fillId="0" borderId="13" xfId="0" applyNumberFormat="1" applyFont="1" applyBorder="1" applyAlignment="1">
      <alignment horizontal="center" vertical="center"/>
    </xf>
    <xf numFmtId="4" fontId="9" fillId="0" borderId="14" xfId="0" applyNumberFormat="1" applyFont="1" applyBorder="1" applyAlignment="1">
      <alignment horizontal="center" vertical="center"/>
    </xf>
    <xf numFmtId="4" fontId="9" fillId="0" borderId="15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top" wrapText="1"/>
    </xf>
    <xf numFmtId="0" fontId="11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10" fillId="0" borderId="1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4">
    <cellStyle name="br" xfId="17"/>
    <cellStyle name="br 2" xfId="34"/>
    <cellStyle name="col" xfId="16"/>
    <cellStyle name="col 2" xfId="33"/>
    <cellStyle name="st24" xfId="31"/>
    <cellStyle name="st25" xfId="28"/>
    <cellStyle name="st25_оконч вариант роспись" xfId="37"/>
    <cellStyle name="st26" xfId="29"/>
    <cellStyle name="st26_оконч вариант роспись" xfId="39"/>
    <cellStyle name="st27" xfId="30"/>
    <cellStyle name="style0" xfId="18"/>
    <cellStyle name="td" xfId="19"/>
    <cellStyle name="tr" xfId="15"/>
    <cellStyle name="tr 2" xfId="32"/>
    <cellStyle name="xl21" xfId="20"/>
    <cellStyle name="xl22" xfId="7"/>
    <cellStyle name="xl22 2" xfId="27"/>
    <cellStyle name="xl23" xfId="8"/>
    <cellStyle name="xl24" xfId="21"/>
    <cellStyle name="xl25" xfId="13"/>
    <cellStyle name="xl26" xfId="1"/>
    <cellStyle name="xl27" xfId="3"/>
    <cellStyle name="xl28" xfId="4"/>
    <cellStyle name="xl29" xfId="5"/>
    <cellStyle name="xl30" xfId="6"/>
    <cellStyle name="xl31" xfId="22"/>
    <cellStyle name="xl32" xfId="2"/>
    <cellStyle name="xl33" xfId="14"/>
    <cellStyle name="xl33_оконч вариант роспись" xfId="38"/>
    <cellStyle name="xl34" xfId="9"/>
    <cellStyle name="xl34 2" xfId="43"/>
    <cellStyle name="xl34_1ММ " xfId="41"/>
    <cellStyle name="xl34_оконч вариант роспись" xfId="36"/>
    <cellStyle name="xl35" xfId="23"/>
    <cellStyle name="xl36" xfId="10"/>
    <cellStyle name="xl36 2" xfId="42"/>
    <cellStyle name="xl37" xfId="24"/>
    <cellStyle name="xl38" xfId="11"/>
    <cellStyle name="xl38_оконч вариант роспись" xfId="40"/>
    <cellStyle name="xl39" xfId="12"/>
    <cellStyle name="Обычный" xfId="0" builtinId="0"/>
    <cellStyle name="Обычный 2" xfId="25"/>
    <cellStyle name="Обычный 3" xfId="26"/>
    <cellStyle name="Обычный 4" xfId="35"/>
  </cellStyles>
  <dxfs count="0"/>
  <tableStyles count="0"/>
  <colors>
    <mruColors>
      <color rgb="FF6DF8FF"/>
      <color rgb="FF08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7" name="Line 4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0" name="Line 4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3" name="Line 4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FD423"/>
  <sheetViews>
    <sheetView showGridLines="0" tabSelected="1" view="pageBreakPreview" topLeftCell="A346" zoomScaleNormal="100" zoomScaleSheetLayoutView="100" workbookViewId="0">
      <selection activeCell="A365" sqref="A365"/>
    </sheetView>
  </sheetViews>
  <sheetFormatPr defaultRowHeight="15"/>
  <cols>
    <col min="1" max="1" width="68.140625" style="5" customWidth="1"/>
    <col min="2" max="2" width="5.85546875" style="73" customWidth="1"/>
    <col min="3" max="3" width="6.85546875" style="73" customWidth="1"/>
    <col min="4" max="4" width="12.28515625" style="73" customWidth="1"/>
    <col min="5" max="5" width="6.28515625" style="73" customWidth="1"/>
    <col min="6" max="6" width="17.5703125" style="1" bestFit="1" customWidth="1"/>
    <col min="7" max="7" width="6.42578125" style="102" customWidth="1"/>
    <col min="8" max="8" width="18.140625" style="219" customWidth="1"/>
    <col min="9" max="9" width="21.140625" style="213" customWidth="1"/>
    <col min="10" max="10" width="20.7109375" style="213" customWidth="1"/>
    <col min="11" max="11" width="13.85546875" style="102" bestFit="1" customWidth="1"/>
    <col min="12" max="12" width="16.42578125" style="1" bestFit="1" customWidth="1"/>
    <col min="13" max="13" width="22.140625" style="1" bestFit="1" customWidth="1"/>
    <col min="14" max="14" width="17.140625" style="1" bestFit="1" customWidth="1"/>
    <col min="15" max="15" width="13.85546875" style="1" bestFit="1" customWidth="1"/>
    <col min="16" max="16" width="16.28515625" style="1" customWidth="1"/>
    <col min="17" max="16384" width="9.140625" style="1"/>
  </cols>
  <sheetData>
    <row r="1" spans="1:11">
      <c r="A1" s="40" t="s">
        <v>109</v>
      </c>
      <c r="B1" s="63" t="s">
        <v>109</v>
      </c>
      <c r="C1" s="63" t="s">
        <v>109</v>
      </c>
      <c r="D1" s="63" t="s">
        <v>109</v>
      </c>
      <c r="E1" s="63" t="s">
        <v>109</v>
      </c>
      <c r="F1" s="41" t="s">
        <v>109</v>
      </c>
      <c r="G1" s="92" t="s">
        <v>109</v>
      </c>
      <c r="H1" s="215" t="s">
        <v>109</v>
      </c>
      <c r="I1" s="198" t="s">
        <v>109</v>
      </c>
      <c r="J1" s="199" t="s">
        <v>109</v>
      </c>
      <c r="K1" s="102" t="s">
        <v>109</v>
      </c>
    </row>
    <row r="2" spans="1:11">
      <c r="A2" s="323" t="s">
        <v>114</v>
      </c>
      <c r="B2" s="324"/>
      <c r="C2" s="324"/>
      <c r="D2" s="324"/>
      <c r="E2" s="324"/>
      <c r="F2" s="324"/>
      <c r="G2" s="324"/>
      <c r="H2" s="325"/>
      <c r="I2" s="326"/>
      <c r="J2" s="200" t="s">
        <v>109</v>
      </c>
      <c r="K2" s="102" t="s">
        <v>109</v>
      </c>
    </row>
    <row r="3" spans="1:11">
      <c r="A3" s="323" t="s">
        <v>115</v>
      </c>
      <c r="B3" s="324"/>
      <c r="C3" s="324"/>
      <c r="D3" s="324"/>
      <c r="E3" s="324"/>
      <c r="F3" s="324"/>
      <c r="G3" s="324"/>
      <c r="H3" s="325"/>
      <c r="I3" s="324"/>
      <c r="J3" s="201" t="s">
        <v>109</v>
      </c>
      <c r="K3" s="223" t="s">
        <v>109</v>
      </c>
    </row>
    <row r="4" spans="1:11">
      <c r="A4" s="323" t="s">
        <v>116</v>
      </c>
      <c r="B4" s="324"/>
      <c r="C4" s="324"/>
      <c r="D4" s="324"/>
      <c r="E4" s="324"/>
      <c r="F4" s="324"/>
      <c r="G4" s="324"/>
      <c r="H4" s="325"/>
      <c r="I4" s="324"/>
      <c r="J4" s="201" t="s">
        <v>109</v>
      </c>
      <c r="K4" s="223" t="s">
        <v>109</v>
      </c>
    </row>
    <row r="5" spans="1:11">
      <c r="A5" s="293" t="s">
        <v>109</v>
      </c>
      <c r="B5" s="64" t="s">
        <v>109</v>
      </c>
      <c r="C5" s="64" t="s">
        <v>109</v>
      </c>
      <c r="D5" s="64" t="s">
        <v>109</v>
      </c>
      <c r="E5" s="64" t="s">
        <v>109</v>
      </c>
      <c r="F5" s="294" t="s">
        <v>109</v>
      </c>
      <c r="G5" s="93" t="s">
        <v>109</v>
      </c>
      <c r="H5" s="216" t="s">
        <v>109</v>
      </c>
      <c r="I5" s="202" t="s">
        <v>109</v>
      </c>
      <c r="J5" s="203" t="s">
        <v>109</v>
      </c>
      <c r="K5" s="223" t="s">
        <v>109</v>
      </c>
    </row>
    <row r="6" spans="1:11">
      <c r="A6" s="293" t="s">
        <v>109</v>
      </c>
      <c r="B6" s="64" t="s">
        <v>109</v>
      </c>
      <c r="C6" s="64" t="s">
        <v>109</v>
      </c>
      <c r="D6" s="64" t="s">
        <v>109</v>
      </c>
      <c r="E6" s="64" t="s">
        <v>109</v>
      </c>
      <c r="F6" s="294" t="s">
        <v>109</v>
      </c>
      <c r="G6" s="93" t="s">
        <v>109</v>
      </c>
      <c r="H6" s="216" t="s">
        <v>109</v>
      </c>
      <c r="I6" s="204" t="s">
        <v>109</v>
      </c>
      <c r="J6" s="203" t="s">
        <v>109</v>
      </c>
      <c r="K6" s="102" t="s">
        <v>109</v>
      </c>
    </row>
    <row r="7" spans="1:11">
      <c r="A7" s="293" t="s">
        <v>109</v>
      </c>
      <c r="B7" s="64" t="s">
        <v>109</v>
      </c>
      <c r="C7" s="64" t="s">
        <v>109</v>
      </c>
      <c r="D7" s="327" t="s">
        <v>117</v>
      </c>
      <c r="E7" s="327"/>
      <c r="F7" s="327"/>
      <c r="G7" s="327"/>
      <c r="H7" s="217" t="s">
        <v>109</v>
      </c>
      <c r="I7" s="205" t="s">
        <v>118</v>
      </c>
      <c r="J7" s="206" t="s">
        <v>109</v>
      </c>
      <c r="K7" s="102" t="s">
        <v>109</v>
      </c>
    </row>
    <row r="8" spans="1:11">
      <c r="A8" s="293" t="s">
        <v>109</v>
      </c>
      <c r="B8" s="64" t="s">
        <v>109</v>
      </c>
      <c r="C8" s="64" t="s">
        <v>109</v>
      </c>
      <c r="D8" s="74" t="s">
        <v>109</v>
      </c>
      <c r="E8" s="74" t="s">
        <v>109</v>
      </c>
      <c r="F8" s="292" t="s">
        <v>109</v>
      </c>
      <c r="G8" s="94" t="s">
        <v>109</v>
      </c>
      <c r="H8" s="217" t="s">
        <v>109</v>
      </c>
      <c r="I8" s="274">
        <v>503010</v>
      </c>
      <c r="J8" s="207" t="s">
        <v>109</v>
      </c>
      <c r="K8" s="102" t="s">
        <v>109</v>
      </c>
    </row>
    <row r="9" spans="1:11">
      <c r="A9" s="293" t="s">
        <v>119</v>
      </c>
      <c r="B9" s="64" t="s">
        <v>109</v>
      </c>
      <c r="C9" s="64" t="s">
        <v>109</v>
      </c>
      <c r="D9" s="327" t="s">
        <v>337</v>
      </c>
      <c r="E9" s="327"/>
      <c r="F9" s="327"/>
      <c r="G9" s="327"/>
      <c r="H9" s="217" t="s">
        <v>120</v>
      </c>
      <c r="I9" s="205" t="s">
        <v>109</v>
      </c>
      <c r="J9" s="208" t="s">
        <v>109</v>
      </c>
      <c r="K9" s="102" t="s">
        <v>109</v>
      </c>
    </row>
    <row r="10" spans="1:11">
      <c r="A10" s="328" t="s">
        <v>121</v>
      </c>
      <c r="B10" s="329"/>
      <c r="C10" s="329"/>
      <c r="D10" s="329"/>
      <c r="E10" s="329"/>
      <c r="F10" s="329"/>
      <c r="G10" s="93" t="s">
        <v>109</v>
      </c>
      <c r="H10" s="217" t="s">
        <v>122</v>
      </c>
      <c r="I10" s="205" t="s">
        <v>109</v>
      </c>
      <c r="J10" s="208" t="s">
        <v>109</v>
      </c>
      <c r="K10" s="102" t="s">
        <v>109</v>
      </c>
    </row>
    <row r="11" spans="1:11">
      <c r="A11" s="328" t="s">
        <v>123</v>
      </c>
      <c r="B11" s="329"/>
      <c r="C11" s="329"/>
      <c r="D11" s="329"/>
      <c r="E11" s="329"/>
      <c r="F11" s="329"/>
      <c r="G11" s="93" t="s">
        <v>109</v>
      </c>
      <c r="H11" s="217" t="s">
        <v>124</v>
      </c>
      <c r="I11" s="205" t="s">
        <v>109</v>
      </c>
      <c r="J11" s="208" t="s">
        <v>109</v>
      </c>
      <c r="K11" s="102" t="s">
        <v>109</v>
      </c>
    </row>
    <row r="12" spans="1:11">
      <c r="A12" s="293" t="s">
        <v>125</v>
      </c>
      <c r="B12" s="64" t="s">
        <v>109</v>
      </c>
      <c r="C12" s="64" t="s">
        <v>109</v>
      </c>
      <c r="D12" s="64" t="s">
        <v>109</v>
      </c>
      <c r="E12" s="64" t="s">
        <v>109</v>
      </c>
      <c r="F12" s="294" t="s">
        <v>109</v>
      </c>
      <c r="G12" s="93" t="s">
        <v>109</v>
      </c>
      <c r="H12" s="217" t="s">
        <v>126</v>
      </c>
      <c r="I12" s="205" t="s">
        <v>127</v>
      </c>
      <c r="J12" s="206" t="s">
        <v>109</v>
      </c>
      <c r="K12" s="102" t="s">
        <v>109</v>
      </c>
    </row>
    <row r="13" spans="1:11">
      <c r="A13" s="293" t="s">
        <v>128</v>
      </c>
      <c r="B13" s="64" t="s">
        <v>109</v>
      </c>
      <c r="C13" s="64" t="s">
        <v>109</v>
      </c>
      <c r="D13" s="64" t="s">
        <v>109</v>
      </c>
      <c r="E13" s="64" t="s">
        <v>109</v>
      </c>
      <c r="F13" s="294" t="s">
        <v>109</v>
      </c>
      <c r="G13" s="93" t="s">
        <v>109</v>
      </c>
      <c r="H13" s="217" t="s">
        <v>129</v>
      </c>
      <c r="I13" s="205" t="s">
        <v>130</v>
      </c>
      <c r="J13" s="206" t="s">
        <v>109</v>
      </c>
      <c r="K13" s="102" t="s">
        <v>109</v>
      </c>
    </row>
    <row r="14" spans="1:11">
      <c r="A14" s="293" t="s">
        <v>109</v>
      </c>
      <c r="B14" s="64" t="s">
        <v>109</v>
      </c>
      <c r="C14" s="64" t="s">
        <v>109</v>
      </c>
      <c r="D14" s="64" t="s">
        <v>109</v>
      </c>
      <c r="E14" s="64" t="s">
        <v>109</v>
      </c>
      <c r="F14" s="294" t="s">
        <v>109</v>
      </c>
      <c r="G14" s="93" t="s">
        <v>109</v>
      </c>
      <c r="H14" s="216" t="s">
        <v>109</v>
      </c>
      <c r="I14" s="209" t="s">
        <v>109</v>
      </c>
      <c r="J14" s="210" t="s">
        <v>109</v>
      </c>
      <c r="K14" s="102" t="s">
        <v>109</v>
      </c>
    </row>
    <row r="15" spans="1:11" ht="15.75" thickBot="1">
      <c r="A15" s="42" t="s">
        <v>109</v>
      </c>
      <c r="B15" s="77" t="s">
        <v>109</v>
      </c>
      <c r="C15" s="65" t="s">
        <v>109</v>
      </c>
      <c r="D15" s="65" t="s">
        <v>109</v>
      </c>
      <c r="E15" s="65" t="s">
        <v>109</v>
      </c>
      <c r="F15" s="39" t="s">
        <v>109</v>
      </c>
      <c r="G15" s="95" t="s">
        <v>109</v>
      </c>
      <c r="H15" s="218" t="s">
        <v>109</v>
      </c>
      <c r="I15" s="211" t="s">
        <v>109</v>
      </c>
      <c r="J15" s="207" t="s">
        <v>109</v>
      </c>
      <c r="K15" s="102" t="s">
        <v>109</v>
      </c>
    </row>
    <row r="16" spans="1:11" ht="90" thickBot="1">
      <c r="A16" s="43" t="s">
        <v>295</v>
      </c>
      <c r="B16" s="37" t="s">
        <v>224</v>
      </c>
      <c r="C16" s="37" t="s">
        <v>131</v>
      </c>
      <c r="D16" s="36" t="s">
        <v>132</v>
      </c>
      <c r="E16" s="36" t="s">
        <v>133</v>
      </c>
      <c r="F16" s="36" t="s">
        <v>134</v>
      </c>
      <c r="G16" s="36" t="s">
        <v>135</v>
      </c>
      <c r="H16" s="62" t="s">
        <v>294</v>
      </c>
      <c r="I16" s="62" t="s">
        <v>101</v>
      </c>
      <c r="J16" s="119" t="s">
        <v>102</v>
      </c>
      <c r="K16" s="104" t="s">
        <v>136</v>
      </c>
    </row>
    <row r="17" spans="1:14" ht="15.75" thickBot="1">
      <c r="A17" s="38">
        <v>1</v>
      </c>
      <c r="B17" s="38">
        <v>2</v>
      </c>
      <c r="C17" s="38">
        <v>3</v>
      </c>
      <c r="D17" s="38">
        <v>4</v>
      </c>
      <c r="E17" s="38">
        <v>5</v>
      </c>
      <c r="F17" s="38">
        <v>6</v>
      </c>
      <c r="G17" s="38">
        <v>7</v>
      </c>
      <c r="H17" s="38">
        <v>8</v>
      </c>
      <c r="I17" s="38">
        <v>9</v>
      </c>
      <c r="J17" s="120">
        <v>10</v>
      </c>
      <c r="K17" s="224" t="s">
        <v>109</v>
      </c>
    </row>
    <row r="18" spans="1:14" ht="15.75" thickBot="1">
      <c r="A18" s="35" t="s">
        <v>109</v>
      </c>
      <c r="B18" s="47" t="s">
        <v>109</v>
      </c>
      <c r="C18" s="47" t="s">
        <v>109</v>
      </c>
      <c r="D18" s="47" t="s">
        <v>109</v>
      </c>
      <c r="E18" s="47" t="s">
        <v>109</v>
      </c>
      <c r="F18" s="47" t="s">
        <v>109</v>
      </c>
      <c r="G18" s="47" t="s">
        <v>109</v>
      </c>
      <c r="H18" s="62" t="s">
        <v>109</v>
      </c>
      <c r="I18" s="48" t="s">
        <v>109</v>
      </c>
      <c r="J18" s="46" t="s">
        <v>109</v>
      </c>
      <c r="K18" s="224" t="s">
        <v>109</v>
      </c>
    </row>
    <row r="19" spans="1:14" s="56" customFormat="1" ht="51">
      <c r="A19" s="80" t="s">
        <v>93</v>
      </c>
      <c r="B19" s="4" t="s">
        <v>0</v>
      </c>
      <c r="C19" s="4" t="s">
        <v>2</v>
      </c>
      <c r="D19" s="4">
        <v>4240172340</v>
      </c>
      <c r="E19" s="4" t="s">
        <v>1</v>
      </c>
      <c r="F19" s="3" t="s">
        <v>109</v>
      </c>
      <c r="G19" s="66" t="s">
        <v>109</v>
      </c>
      <c r="H19" s="83">
        <f>SUM(H20)</f>
        <v>150000</v>
      </c>
      <c r="I19" s="83">
        <f>SUM(I20)</f>
        <v>0</v>
      </c>
      <c r="J19" s="121">
        <f t="shared" ref="J19" si="0">SUM(J20)</f>
        <v>0</v>
      </c>
      <c r="K19" s="121">
        <f>SUM(K20)</f>
        <v>0</v>
      </c>
      <c r="L19" s="50"/>
      <c r="M19" s="127">
        <f>H19-I19</f>
        <v>150000</v>
      </c>
      <c r="N19" s="53">
        <f>H19-J19</f>
        <v>150000</v>
      </c>
    </row>
    <row r="20" spans="1:14" s="54" customFormat="1">
      <c r="A20" s="58" t="s">
        <v>94</v>
      </c>
      <c r="B20" s="103" t="s">
        <v>0</v>
      </c>
      <c r="C20" s="103" t="s">
        <v>2</v>
      </c>
      <c r="D20" s="182" t="s">
        <v>3</v>
      </c>
      <c r="E20" s="182" t="s">
        <v>4</v>
      </c>
      <c r="F20" s="59" t="s">
        <v>109</v>
      </c>
      <c r="G20" s="96" t="s">
        <v>109</v>
      </c>
      <c r="H20" s="84">
        <v>150000</v>
      </c>
      <c r="I20" s="84">
        <v>0</v>
      </c>
      <c r="J20" s="84">
        <v>0</v>
      </c>
      <c r="K20" s="85">
        <f>I20-J20</f>
        <v>0</v>
      </c>
      <c r="M20" s="127">
        <f t="shared" ref="M20:M82" si="1">H20-I20</f>
        <v>150000</v>
      </c>
      <c r="N20" s="53">
        <f t="shared" ref="N20:N82" si="2">H20-J20</f>
        <v>150000</v>
      </c>
    </row>
    <row r="21" spans="1:14" s="56" customFormat="1" ht="38.25">
      <c r="A21" s="80" t="s">
        <v>292</v>
      </c>
      <c r="B21" s="4" t="s">
        <v>0</v>
      </c>
      <c r="C21" s="4" t="s">
        <v>290</v>
      </c>
      <c r="D21" s="4">
        <v>9990020670</v>
      </c>
      <c r="E21" s="4" t="s">
        <v>1</v>
      </c>
      <c r="F21" s="3" t="s">
        <v>109</v>
      </c>
      <c r="G21" s="66" t="s">
        <v>109</v>
      </c>
      <c r="H21" s="83">
        <f>SUM(H22)</f>
        <v>3400000000</v>
      </c>
      <c r="I21" s="83">
        <f>SUM(I22)</f>
        <v>3200000000</v>
      </c>
      <c r="J21" s="121">
        <f t="shared" ref="J21:K23" si="3">SUM(J22)</f>
        <v>3149182563.5999999</v>
      </c>
      <c r="K21" s="121">
        <f t="shared" si="3"/>
        <v>50817436.400000095</v>
      </c>
      <c r="L21" s="50"/>
      <c r="M21" s="127">
        <f t="shared" ref="M21:M22" si="4">H21-I21</f>
        <v>200000000</v>
      </c>
      <c r="N21" s="53">
        <f t="shared" ref="N21:N22" si="5">H21-J21</f>
        <v>250817436.4000001</v>
      </c>
    </row>
    <row r="22" spans="1:14" s="54" customFormat="1">
      <c r="A22" s="58" t="s">
        <v>291</v>
      </c>
      <c r="B22" s="182" t="s">
        <v>0</v>
      </c>
      <c r="C22" s="182" t="s">
        <v>290</v>
      </c>
      <c r="D22" s="182">
        <v>9990020670</v>
      </c>
      <c r="E22" s="182">
        <v>360</v>
      </c>
      <c r="F22" s="59" t="s">
        <v>109</v>
      </c>
      <c r="G22" s="96" t="s">
        <v>109</v>
      </c>
      <c r="H22" s="84">
        <v>3400000000</v>
      </c>
      <c r="I22" s="84">
        <v>3200000000</v>
      </c>
      <c r="J22" s="84">
        <v>3149182563.5999999</v>
      </c>
      <c r="K22" s="85">
        <f>I22-J22</f>
        <v>50817436.400000095</v>
      </c>
      <c r="L22" s="261"/>
      <c r="M22" s="127">
        <f t="shared" si="4"/>
        <v>200000000</v>
      </c>
      <c r="N22" s="127">
        <f t="shared" si="5"/>
        <v>250817436.4000001</v>
      </c>
    </row>
    <row r="23" spans="1:14" s="56" customFormat="1" ht="51">
      <c r="A23" s="80" t="s">
        <v>317</v>
      </c>
      <c r="B23" s="4" t="s">
        <v>0</v>
      </c>
      <c r="C23" s="4" t="s">
        <v>290</v>
      </c>
      <c r="D23" s="4" t="s">
        <v>316</v>
      </c>
      <c r="E23" s="4" t="s">
        <v>1</v>
      </c>
      <c r="F23" s="3" t="s">
        <v>109</v>
      </c>
      <c r="G23" s="66" t="s">
        <v>109</v>
      </c>
      <c r="H23" s="83">
        <f>SUM(H24)</f>
        <v>22524600</v>
      </c>
      <c r="I23" s="83">
        <f>SUM(I24)</f>
        <v>22524600</v>
      </c>
      <c r="J23" s="121">
        <f t="shared" si="3"/>
        <v>13150200</v>
      </c>
      <c r="K23" s="121">
        <f t="shared" si="3"/>
        <v>9374400</v>
      </c>
      <c r="L23" s="50"/>
      <c r="M23" s="127">
        <f t="shared" si="1"/>
        <v>0</v>
      </c>
      <c r="N23" s="53">
        <f t="shared" si="2"/>
        <v>9374400</v>
      </c>
    </row>
    <row r="24" spans="1:14" s="54" customFormat="1">
      <c r="A24" s="58" t="s">
        <v>291</v>
      </c>
      <c r="B24" s="182" t="s">
        <v>0</v>
      </c>
      <c r="C24" s="182" t="s">
        <v>290</v>
      </c>
      <c r="D24" s="182" t="s">
        <v>316</v>
      </c>
      <c r="E24" s="182">
        <v>360</v>
      </c>
      <c r="F24" s="59" t="s">
        <v>109</v>
      </c>
      <c r="G24" s="96" t="s">
        <v>109</v>
      </c>
      <c r="H24" s="84">
        <v>22524600</v>
      </c>
      <c r="I24" s="84">
        <v>22524600</v>
      </c>
      <c r="J24" s="84">
        <v>13150200</v>
      </c>
      <c r="K24" s="85">
        <f>I24-J24</f>
        <v>9374400</v>
      </c>
      <c r="L24" s="261"/>
      <c r="M24" s="127">
        <f t="shared" si="1"/>
        <v>0</v>
      </c>
      <c r="N24" s="53">
        <f t="shared" si="2"/>
        <v>9374400</v>
      </c>
    </row>
    <row r="25" spans="1:14" s="56" customFormat="1" ht="114.75">
      <c r="A25" s="80" t="s">
        <v>296</v>
      </c>
      <c r="B25" s="4" t="s">
        <v>0</v>
      </c>
      <c r="C25" s="4" t="s">
        <v>290</v>
      </c>
      <c r="D25" s="4">
        <v>9990058660</v>
      </c>
      <c r="E25" s="4" t="s">
        <v>1</v>
      </c>
      <c r="F25" s="3" t="s">
        <v>109</v>
      </c>
      <c r="G25" s="66" t="s">
        <v>109</v>
      </c>
      <c r="H25" s="83">
        <f>SUM(H26)</f>
        <v>0</v>
      </c>
      <c r="I25" s="83">
        <f t="shared" ref="I25:J25" si="6">SUM(I26)</f>
        <v>0</v>
      </c>
      <c r="J25" s="83">
        <f t="shared" si="6"/>
        <v>0</v>
      </c>
      <c r="K25" s="83">
        <f>SUM(K26:K27)</f>
        <v>0</v>
      </c>
      <c r="L25" s="50"/>
      <c r="M25" s="127">
        <f t="shared" si="1"/>
        <v>0</v>
      </c>
      <c r="N25" s="53">
        <f t="shared" si="2"/>
        <v>0</v>
      </c>
    </row>
    <row r="26" spans="1:14" s="54" customFormat="1" ht="24" customHeight="1">
      <c r="A26" s="275" t="s">
        <v>200</v>
      </c>
      <c r="B26" s="182" t="s">
        <v>0</v>
      </c>
      <c r="C26" s="182" t="s">
        <v>290</v>
      </c>
      <c r="D26" s="182">
        <v>9990058660</v>
      </c>
      <c r="E26" s="182">
        <v>853</v>
      </c>
      <c r="F26" s="276" t="s">
        <v>302</v>
      </c>
      <c r="G26" s="90" t="s">
        <v>223</v>
      </c>
      <c r="H26" s="84">
        <v>0</v>
      </c>
      <c r="I26" s="84">
        <v>0</v>
      </c>
      <c r="J26" s="84">
        <v>0</v>
      </c>
      <c r="K26" s="85">
        <f t="shared" ref="K26" si="7">I26-J26</f>
        <v>0</v>
      </c>
      <c r="M26" s="127">
        <f t="shared" si="1"/>
        <v>0</v>
      </c>
      <c r="N26" s="53">
        <f t="shared" si="2"/>
        <v>0</v>
      </c>
    </row>
    <row r="27" spans="1:14" s="56" customFormat="1" ht="63.75">
      <c r="A27" s="80" t="s">
        <v>97</v>
      </c>
      <c r="B27" s="4" t="s">
        <v>0</v>
      </c>
      <c r="C27" s="4" t="s">
        <v>5</v>
      </c>
      <c r="D27" s="4" t="s">
        <v>6</v>
      </c>
      <c r="E27" s="4" t="s">
        <v>1</v>
      </c>
      <c r="F27" s="3" t="s">
        <v>109</v>
      </c>
      <c r="G27" s="66" t="s">
        <v>109</v>
      </c>
      <c r="H27" s="83">
        <f>SUM(H28:H31)</f>
        <v>742000</v>
      </c>
      <c r="I27" s="83">
        <f t="shared" ref="I27:J27" si="8">SUM(I28:I31)</f>
        <v>0</v>
      </c>
      <c r="J27" s="83">
        <f t="shared" si="8"/>
        <v>0</v>
      </c>
      <c r="K27" s="83">
        <f>SUM(K28:K31)</f>
        <v>0</v>
      </c>
      <c r="L27" s="50"/>
      <c r="M27" s="127">
        <f t="shared" si="1"/>
        <v>742000</v>
      </c>
      <c r="N27" s="53">
        <f t="shared" si="2"/>
        <v>742000</v>
      </c>
    </row>
    <row r="28" spans="1:14" s="56" customFormat="1" ht="20.25" customHeight="1">
      <c r="A28" s="330" t="s">
        <v>94</v>
      </c>
      <c r="B28" s="96" t="s">
        <v>0</v>
      </c>
      <c r="C28" s="96" t="s">
        <v>5</v>
      </c>
      <c r="D28" s="96" t="s">
        <v>6</v>
      </c>
      <c r="E28" s="182" t="s">
        <v>4</v>
      </c>
      <c r="F28" s="331" t="s">
        <v>301</v>
      </c>
      <c r="G28" s="185" t="s">
        <v>320</v>
      </c>
      <c r="H28" s="84">
        <v>3450</v>
      </c>
      <c r="I28" s="84">
        <v>0</v>
      </c>
      <c r="J28" s="84">
        <v>0</v>
      </c>
      <c r="K28" s="85">
        <f t="shared" ref="K28:K31" si="9">I28-J28</f>
        <v>0</v>
      </c>
      <c r="L28" s="50"/>
      <c r="M28" s="127">
        <f t="shared" si="1"/>
        <v>3450</v>
      </c>
      <c r="N28" s="53">
        <f t="shared" si="2"/>
        <v>3450</v>
      </c>
    </row>
    <row r="29" spans="1:14" s="54" customFormat="1" ht="24" customHeight="1">
      <c r="A29" s="330"/>
      <c r="B29" s="96" t="s">
        <v>0</v>
      </c>
      <c r="C29" s="96" t="s">
        <v>5</v>
      </c>
      <c r="D29" s="96" t="s">
        <v>6</v>
      </c>
      <c r="E29" s="182" t="s">
        <v>4</v>
      </c>
      <c r="F29" s="332"/>
      <c r="G29" s="90" t="s">
        <v>223</v>
      </c>
      <c r="H29" s="84">
        <v>65800</v>
      </c>
      <c r="I29" s="84">
        <v>0</v>
      </c>
      <c r="J29" s="84">
        <v>0</v>
      </c>
      <c r="K29" s="85">
        <f t="shared" si="9"/>
        <v>0</v>
      </c>
      <c r="M29" s="127">
        <f t="shared" si="1"/>
        <v>65800</v>
      </c>
      <c r="N29" s="53">
        <f t="shared" si="2"/>
        <v>65800</v>
      </c>
    </row>
    <row r="30" spans="1:14" s="54" customFormat="1" ht="21.75" customHeight="1">
      <c r="A30" s="333" t="s">
        <v>186</v>
      </c>
      <c r="B30" s="96" t="s">
        <v>0</v>
      </c>
      <c r="C30" s="96" t="s">
        <v>5</v>
      </c>
      <c r="D30" s="96" t="s">
        <v>6</v>
      </c>
      <c r="E30" s="182" t="s">
        <v>7</v>
      </c>
      <c r="F30" s="331" t="s">
        <v>301</v>
      </c>
      <c r="G30" s="185" t="s">
        <v>320</v>
      </c>
      <c r="H30" s="84">
        <v>33650</v>
      </c>
      <c r="I30" s="84">
        <v>0</v>
      </c>
      <c r="J30" s="84">
        <v>0</v>
      </c>
      <c r="K30" s="85">
        <f t="shared" si="9"/>
        <v>0</v>
      </c>
      <c r="M30" s="127">
        <f t="shared" si="1"/>
        <v>33650</v>
      </c>
      <c r="N30" s="53">
        <f t="shared" si="2"/>
        <v>33650</v>
      </c>
    </row>
    <row r="31" spans="1:14" s="54" customFormat="1" ht="20.25" customHeight="1">
      <c r="A31" s="334"/>
      <c r="B31" s="96" t="s">
        <v>0</v>
      </c>
      <c r="C31" s="96" t="s">
        <v>5</v>
      </c>
      <c r="D31" s="96" t="s">
        <v>6</v>
      </c>
      <c r="E31" s="182" t="s">
        <v>7</v>
      </c>
      <c r="F31" s="332"/>
      <c r="G31" s="90" t="s">
        <v>223</v>
      </c>
      <c r="H31" s="84">
        <v>639100</v>
      </c>
      <c r="I31" s="84">
        <v>0</v>
      </c>
      <c r="J31" s="84">
        <v>0</v>
      </c>
      <c r="K31" s="85">
        <f t="shared" si="9"/>
        <v>0</v>
      </c>
      <c r="L31" s="127"/>
      <c r="M31" s="127">
        <f t="shared" si="1"/>
        <v>639100</v>
      </c>
      <c r="N31" s="53">
        <f t="shared" si="2"/>
        <v>639100</v>
      </c>
    </row>
    <row r="32" spans="1:14" s="56" customFormat="1" ht="38.25">
      <c r="A32" s="80" t="s">
        <v>95</v>
      </c>
      <c r="B32" s="4" t="s">
        <v>0</v>
      </c>
      <c r="C32" s="4" t="s">
        <v>8</v>
      </c>
      <c r="D32" s="4" t="s">
        <v>9</v>
      </c>
      <c r="E32" s="4" t="s">
        <v>1</v>
      </c>
      <c r="F32" s="3" t="s">
        <v>109</v>
      </c>
      <c r="G32" s="66" t="s">
        <v>109</v>
      </c>
      <c r="H32" s="83">
        <f>SUM(H33)</f>
        <v>0</v>
      </c>
      <c r="I32" s="83">
        <f>SUM(I33)</f>
        <v>0</v>
      </c>
      <c r="J32" s="121">
        <f t="shared" ref="J32" si="10">SUM(J33)</f>
        <v>0</v>
      </c>
      <c r="K32" s="83">
        <f>SUM(K33)</f>
        <v>0</v>
      </c>
      <c r="L32" s="50"/>
      <c r="M32" s="127">
        <f t="shared" si="1"/>
        <v>0</v>
      </c>
      <c r="N32" s="53">
        <f t="shared" si="2"/>
        <v>0</v>
      </c>
    </row>
    <row r="33" spans="1:14" s="54" customFormat="1">
      <c r="A33" s="58" t="s">
        <v>94</v>
      </c>
      <c r="B33" s="182" t="s">
        <v>0</v>
      </c>
      <c r="C33" s="182" t="s">
        <v>8</v>
      </c>
      <c r="D33" s="182" t="s">
        <v>9</v>
      </c>
      <c r="E33" s="182" t="s">
        <v>4</v>
      </c>
      <c r="F33" s="59" t="s">
        <v>109</v>
      </c>
      <c r="G33" s="96" t="s">
        <v>109</v>
      </c>
      <c r="H33" s="84">
        <v>0</v>
      </c>
      <c r="I33" s="84">
        <v>0</v>
      </c>
      <c r="J33" s="84">
        <v>0</v>
      </c>
      <c r="K33" s="85">
        <f>I33-J33</f>
        <v>0</v>
      </c>
      <c r="M33" s="127">
        <f t="shared" si="1"/>
        <v>0</v>
      </c>
      <c r="N33" s="53">
        <f t="shared" si="2"/>
        <v>0</v>
      </c>
    </row>
    <row r="34" spans="1:14" s="56" customFormat="1" ht="25.5">
      <c r="A34" s="80" t="s">
        <v>96</v>
      </c>
      <c r="B34" s="4" t="s">
        <v>0</v>
      </c>
      <c r="C34" s="4" t="s">
        <v>8</v>
      </c>
      <c r="D34" s="4" t="s">
        <v>10</v>
      </c>
      <c r="E34" s="4" t="s">
        <v>1</v>
      </c>
      <c r="F34" s="3" t="s">
        <v>109</v>
      </c>
      <c r="G34" s="66" t="s">
        <v>109</v>
      </c>
      <c r="H34" s="83">
        <f>SUM(H35)</f>
        <v>150000</v>
      </c>
      <c r="I34" s="83">
        <f>SUM(I35)</f>
        <v>0</v>
      </c>
      <c r="J34" s="121">
        <f t="shared" ref="J34" si="11">SUM(J35)</f>
        <v>0</v>
      </c>
      <c r="K34" s="83">
        <f>SUM(K35)</f>
        <v>0</v>
      </c>
      <c r="L34" s="50"/>
      <c r="M34" s="127">
        <f t="shared" si="1"/>
        <v>150000</v>
      </c>
      <c r="N34" s="53">
        <f t="shared" si="2"/>
        <v>150000</v>
      </c>
    </row>
    <row r="35" spans="1:14" s="54" customFormat="1">
      <c r="A35" s="58" t="s">
        <v>94</v>
      </c>
      <c r="B35" s="182" t="s">
        <v>0</v>
      </c>
      <c r="C35" s="182" t="s">
        <v>8</v>
      </c>
      <c r="D35" s="182" t="s">
        <v>10</v>
      </c>
      <c r="E35" s="182" t="s">
        <v>4</v>
      </c>
      <c r="F35" s="59" t="s">
        <v>109</v>
      </c>
      <c r="G35" s="96" t="s">
        <v>109</v>
      </c>
      <c r="H35" s="84">
        <v>150000</v>
      </c>
      <c r="I35" s="84">
        <v>0</v>
      </c>
      <c r="J35" s="84">
        <v>0</v>
      </c>
      <c r="K35" s="85">
        <f>I35-J35</f>
        <v>0</v>
      </c>
      <c r="M35" s="127">
        <f t="shared" si="1"/>
        <v>150000</v>
      </c>
      <c r="N35" s="53">
        <f t="shared" si="2"/>
        <v>150000</v>
      </c>
    </row>
    <row r="36" spans="1:14" s="56" customFormat="1" ht="25.5">
      <c r="A36" s="80" t="s">
        <v>137</v>
      </c>
      <c r="B36" s="4" t="s">
        <v>0</v>
      </c>
      <c r="C36" s="4" t="s">
        <v>11</v>
      </c>
      <c r="D36" s="4" t="s">
        <v>13</v>
      </c>
      <c r="E36" s="4" t="s">
        <v>1</v>
      </c>
      <c r="F36" s="3" t="s">
        <v>109</v>
      </c>
      <c r="G36" s="66" t="s">
        <v>109</v>
      </c>
      <c r="H36" s="83">
        <f>SUM(H37:H45)</f>
        <v>403565186</v>
      </c>
      <c r="I36" s="83">
        <f>SUM(I37:I45)</f>
        <v>266165192.23999998</v>
      </c>
      <c r="J36" s="121">
        <f>SUM(J37:J45)</f>
        <v>215243323.47999999</v>
      </c>
      <c r="K36" s="83">
        <f>SUM(K37:K45)</f>
        <v>50921868.759999998</v>
      </c>
      <c r="L36" s="50"/>
      <c r="M36" s="127">
        <f t="shared" si="1"/>
        <v>137399993.76000002</v>
      </c>
      <c r="N36" s="53">
        <f t="shared" si="2"/>
        <v>188321862.52000001</v>
      </c>
    </row>
    <row r="37" spans="1:14" s="54" customFormat="1">
      <c r="A37" s="58" t="s">
        <v>98</v>
      </c>
      <c r="B37" s="182" t="s">
        <v>0</v>
      </c>
      <c r="C37" s="182" t="s">
        <v>11</v>
      </c>
      <c r="D37" s="182" t="s">
        <v>13</v>
      </c>
      <c r="E37" s="182" t="s">
        <v>14</v>
      </c>
      <c r="F37" s="59" t="s">
        <v>109</v>
      </c>
      <c r="G37" s="96" t="s">
        <v>109</v>
      </c>
      <c r="H37" s="85">
        <v>280406111.80000001</v>
      </c>
      <c r="I37" s="84">
        <v>189136806.88</v>
      </c>
      <c r="J37" s="84">
        <v>157445130.06</v>
      </c>
      <c r="K37" s="85">
        <f t="shared" ref="K37:K44" si="12">I37-J37</f>
        <v>31691676.819999993</v>
      </c>
      <c r="L37" s="197"/>
      <c r="M37" s="127">
        <f t="shared" si="1"/>
        <v>91269304.920000017</v>
      </c>
      <c r="N37" s="53">
        <f t="shared" si="2"/>
        <v>122960981.74000001</v>
      </c>
    </row>
    <row r="38" spans="1:14" s="54" customFormat="1" ht="25.5">
      <c r="A38" s="58" t="s">
        <v>190</v>
      </c>
      <c r="B38" s="182" t="s">
        <v>0</v>
      </c>
      <c r="C38" s="182" t="s">
        <v>11</v>
      </c>
      <c r="D38" s="182" t="s">
        <v>13</v>
      </c>
      <c r="E38" s="182" t="s">
        <v>15</v>
      </c>
      <c r="F38" s="59" t="s">
        <v>109</v>
      </c>
      <c r="G38" s="96" t="s">
        <v>109</v>
      </c>
      <c r="H38" s="85">
        <v>84513683.640000001</v>
      </c>
      <c r="I38" s="84">
        <v>55956888.450000003</v>
      </c>
      <c r="J38" s="84">
        <v>38164723.729999997</v>
      </c>
      <c r="K38" s="85">
        <f t="shared" si="12"/>
        <v>17792164.720000006</v>
      </c>
      <c r="M38" s="127">
        <f t="shared" si="1"/>
        <v>28556795.189999998</v>
      </c>
      <c r="N38" s="53">
        <f t="shared" si="2"/>
        <v>46348959.910000004</v>
      </c>
    </row>
    <row r="39" spans="1:14" s="54" customFormat="1" ht="25.5">
      <c r="A39" s="58" t="s">
        <v>191</v>
      </c>
      <c r="B39" s="182" t="s">
        <v>0</v>
      </c>
      <c r="C39" s="182" t="s">
        <v>11</v>
      </c>
      <c r="D39" s="182" t="s">
        <v>13</v>
      </c>
      <c r="E39" s="182" t="s">
        <v>16</v>
      </c>
      <c r="F39" s="59" t="s">
        <v>109</v>
      </c>
      <c r="G39" s="96" t="s">
        <v>109</v>
      </c>
      <c r="H39" s="85">
        <v>16824975</v>
      </c>
      <c r="I39" s="84">
        <v>10451701.35</v>
      </c>
      <c r="J39" s="84">
        <v>10270454</v>
      </c>
      <c r="K39" s="85">
        <f t="shared" si="12"/>
        <v>181247.34999999963</v>
      </c>
      <c r="M39" s="127">
        <f t="shared" si="1"/>
        <v>6373273.6500000004</v>
      </c>
      <c r="N39" s="53">
        <f t="shared" si="2"/>
        <v>6554521</v>
      </c>
    </row>
    <row r="40" spans="1:14" s="54" customFormat="1">
      <c r="A40" s="58" t="s">
        <v>94</v>
      </c>
      <c r="B40" s="182" t="s">
        <v>0</v>
      </c>
      <c r="C40" s="182" t="s">
        <v>11</v>
      </c>
      <c r="D40" s="182" t="s">
        <v>13</v>
      </c>
      <c r="E40" s="182" t="s">
        <v>4</v>
      </c>
      <c r="F40" s="59" t="s">
        <v>109</v>
      </c>
      <c r="G40" s="96" t="s">
        <v>109</v>
      </c>
      <c r="H40" s="85">
        <v>9472021</v>
      </c>
      <c r="I40" s="84">
        <v>857667</v>
      </c>
      <c r="J40" s="84">
        <v>786965.03</v>
      </c>
      <c r="K40" s="85">
        <f t="shared" si="12"/>
        <v>70701.969999999972</v>
      </c>
      <c r="M40" s="127">
        <f t="shared" si="1"/>
        <v>8614354</v>
      </c>
      <c r="N40" s="53">
        <f t="shared" si="2"/>
        <v>8685055.9700000007</v>
      </c>
    </row>
    <row r="41" spans="1:14" s="54" customFormat="1">
      <c r="A41" s="58" t="s">
        <v>192</v>
      </c>
      <c r="B41" s="182" t="s">
        <v>0</v>
      </c>
      <c r="C41" s="182" t="s">
        <v>11</v>
      </c>
      <c r="D41" s="182" t="s">
        <v>13</v>
      </c>
      <c r="E41" s="182" t="s">
        <v>17</v>
      </c>
      <c r="F41" s="59" t="s">
        <v>109</v>
      </c>
      <c r="G41" s="96" t="s">
        <v>109</v>
      </c>
      <c r="H41" s="85">
        <v>7093800</v>
      </c>
      <c r="I41" s="84">
        <v>4729197</v>
      </c>
      <c r="J41" s="84">
        <v>3986456.1</v>
      </c>
      <c r="K41" s="85">
        <f t="shared" si="12"/>
        <v>742740.89999999991</v>
      </c>
      <c r="M41" s="127">
        <f t="shared" si="1"/>
        <v>2364603</v>
      </c>
      <c r="N41" s="53">
        <f t="shared" si="2"/>
        <v>3107343.9</v>
      </c>
    </row>
    <row r="42" spans="1:14" s="54" customFormat="1" ht="25.5">
      <c r="A42" s="58" t="s">
        <v>186</v>
      </c>
      <c r="B42" s="182" t="s">
        <v>0</v>
      </c>
      <c r="C42" s="182" t="s">
        <v>11</v>
      </c>
      <c r="D42" s="182" t="s">
        <v>13</v>
      </c>
      <c r="E42" s="182">
        <v>321</v>
      </c>
      <c r="F42" s="59"/>
      <c r="G42" s="96"/>
      <c r="H42" s="85">
        <v>4589594.5599999996</v>
      </c>
      <c r="I42" s="84">
        <v>4589594.5599999996</v>
      </c>
      <c r="J42" s="84">
        <v>4589594.5599999996</v>
      </c>
      <c r="K42" s="85">
        <f t="shared" si="12"/>
        <v>0</v>
      </c>
      <c r="M42" s="127">
        <f t="shared" si="1"/>
        <v>0</v>
      </c>
      <c r="N42" s="53">
        <f t="shared" si="2"/>
        <v>0</v>
      </c>
    </row>
    <row r="43" spans="1:14" s="54" customFormat="1" ht="25.5">
      <c r="A43" s="58" t="s">
        <v>203</v>
      </c>
      <c r="B43" s="182" t="s">
        <v>0</v>
      </c>
      <c r="C43" s="182" t="s">
        <v>11</v>
      </c>
      <c r="D43" s="182" t="s">
        <v>13</v>
      </c>
      <c r="E43" s="182">
        <v>831</v>
      </c>
      <c r="F43" s="59"/>
      <c r="G43" s="96"/>
      <c r="H43" s="85">
        <v>0</v>
      </c>
      <c r="I43" s="84">
        <v>0</v>
      </c>
      <c r="J43" s="84">
        <v>0</v>
      </c>
      <c r="K43" s="85">
        <f t="shared" si="12"/>
        <v>0</v>
      </c>
      <c r="M43" s="127">
        <f t="shared" si="1"/>
        <v>0</v>
      </c>
      <c r="N43" s="53">
        <f t="shared" si="2"/>
        <v>0</v>
      </c>
    </row>
    <row r="44" spans="1:14" s="54" customFormat="1">
      <c r="A44" s="58" t="s">
        <v>193</v>
      </c>
      <c r="B44" s="182" t="s">
        <v>0</v>
      </c>
      <c r="C44" s="182" t="s">
        <v>11</v>
      </c>
      <c r="D44" s="182" t="s">
        <v>13</v>
      </c>
      <c r="E44" s="182" t="s">
        <v>18</v>
      </c>
      <c r="F44" s="59" t="s">
        <v>109</v>
      </c>
      <c r="G44" s="96" t="s">
        <v>109</v>
      </c>
      <c r="H44" s="85">
        <v>534557</v>
      </c>
      <c r="I44" s="84">
        <v>356375</v>
      </c>
      <c r="J44" s="84">
        <v>0</v>
      </c>
      <c r="K44" s="85">
        <f t="shared" si="12"/>
        <v>356375</v>
      </c>
      <c r="M44" s="127">
        <f t="shared" si="1"/>
        <v>178182</v>
      </c>
      <c r="N44" s="53">
        <f t="shared" si="2"/>
        <v>534557</v>
      </c>
    </row>
    <row r="45" spans="1:14" s="54" customFormat="1">
      <c r="A45" s="58" t="s">
        <v>194</v>
      </c>
      <c r="B45" s="182" t="s">
        <v>0</v>
      </c>
      <c r="C45" s="182" t="s">
        <v>11</v>
      </c>
      <c r="D45" s="182" t="s">
        <v>13</v>
      </c>
      <c r="E45" s="182" t="s">
        <v>19</v>
      </c>
      <c r="F45" s="59" t="s">
        <v>109</v>
      </c>
      <c r="G45" s="96" t="s">
        <v>109</v>
      </c>
      <c r="H45" s="85">
        <v>130443</v>
      </c>
      <c r="I45" s="84">
        <v>86962</v>
      </c>
      <c r="J45" s="84">
        <v>0</v>
      </c>
      <c r="K45" s="85">
        <f>I45-J45</f>
        <v>86962</v>
      </c>
      <c r="M45" s="127">
        <f t="shared" si="1"/>
        <v>43481</v>
      </c>
      <c r="N45" s="53">
        <f t="shared" si="2"/>
        <v>130443</v>
      </c>
    </row>
    <row r="46" spans="1:14" s="56" customFormat="1">
      <c r="A46" s="80" t="s">
        <v>138</v>
      </c>
      <c r="B46" s="4" t="s">
        <v>0</v>
      </c>
      <c r="C46" s="4" t="s">
        <v>11</v>
      </c>
      <c r="D46" s="4" t="s">
        <v>20</v>
      </c>
      <c r="E46" s="4" t="s">
        <v>1</v>
      </c>
      <c r="F46" s="3" t="s">
        <v>109</v>
      </c>
      <c r="G46" s="66" t="s">
        <v>109</v>
      </c>
      <c r="H46" s="83">
        <f>SUM(H47)</f>
        <v>3036448</v>
      </c>
      <c r="I46" s="83">
        <f>SUM(I47)</f>
        <v>3036448</v>
      </c>
      <c r="J46" s="121">
        <f t="shared" ref="J46" si="13">SUM(J47)</f>
        <v>3036448</v>
      </c>
      <c r="K46" s="83">
        <f>SUM(K47)</f>
        <v>0</v>
      </c>
      <c r="L46" s="50"/>
      <c r="M46" s="127">
        <f t="shared" si="1"/>
        <v>0</v>
      </c>
      <c r="N46" s="53">
        <f t="shared" si="2"/>
        <v>0</v>
      </c>
    </row>
    <row r="47" spans="1:14" s="54" customFormat="1">
      <c r="A47" s="58" t="s">
        <v>94</v>
      </c>
      <c r="B47" s="182" t="s">
        <v>0</v>
      </c>
      <c r="C47" s="182" t="s">
        <v>11</v>
      </c>
      <c r="D47" s="182" t="s">
        <v>20</v>
      </c>
      <c r="E47" s="182" t="s">
        <v>4</v>
      </c>
      <c r="F47" s="59" t="s">
        <v>109</v>
      </c>
      <c r="G47" s="96" t="s">
        <v>109</v>
      </c>
      <c r="H47" s="84">
        <v>3036448</v>
      </c>
      <c r="I47" s="84">
        <v>3036448</v>
      </c>
      <c r="J47" s="84">
        <v>3036448</v>
      </c>
      <c r="K47" s="85">
        <f>I47-J47</f>
        <v>0</v>
      </c>
      <c r="M47" s="127">
        <f t="shared" si="1"/>
        <v>0</v>
      </c>
      <c r="N47" s="53">
        <f t="shared" si="2"/>
        <v>0</v>
      </c>
    </row>
    <row r="48" spans="1:14" s="56" customFormat="1" ht="163.5" customHeight="1">
      <c r="A48" s="80" t="s">
        <v>139</v>
      </c>
      <c r="B48" s="4" t="s">
        <v>0</v>
      </c>
      <c r="C48" s="4" t="s">
        <v>11</v>
      </c>
      <c r="D48" s="4" t="s">
        <v>21</v>
      </c>
      <c r="E48" s="4" t="s">
        <v>1</v>
      </c>
      <c r="F48" s="3" t="s">
        <v>109</v>
      </c>
      <c r="G48" s="66" t="s">
        <v>109</v>
      </c>
      <c r="H48" s="83">
        <f>SUM(H49:H50)</f>
        <v>13794131.52</v>
      </c>
      <c r="I48" s="83">
        <f>SUM(I49:I50)</f>
        <v>0</v>
      </c>
      <c r="J48" s="121">
        <f t="shared" ref="J48" si="14">SUM(J49:J50)</f>
        <v>-1805.28</v>
      </c>
      <c r="K48" s="83">
        <f>SUM(K49:K50)</f>
        <v>1805.28</v>
      </c>
      <c r="L48" s="50"/>
      <c r="M48" s="127">
        <f t="shared" si="1"/>
        <v>13794131.52</v>
      </c>
      <c r="N48" s="53">
        <f t="shared" si="2"/>
        <v>13795936.799999999</v>
      </c>
    </row>
    <row r="49" spans="1:14" s="54" customFormat="1">
      <c r="A49" s="58" t="s">
        <v>94</v>
      </c>
      <c r="B49" s="182" t="s">
        <v>0</v>
      </c>
      <c r="C49" s="182" t="s">
        <v>11</v>
      </c>
      <c r="D49" s="182" t="s">
        <v>21</v>
      </c>
      <c r="E49" s="182" t="s">
        <v>4</v>
      </c>
      <c r="F49" s="59" t="s">
        <v>109</v>
      </c>
      <c r="G49" s="96" t="s">
        <v>109</v>
      </c>
      <c r="H49" s="84">
        <v>68627.520000000004</v>
      </c>
      <c r="I49" s="84">
        <v>0</v>
      </c>
      <c r="J49" s="84">
        <v>-1805.28</v>
      </c>
      <c r="K49" s="85">
        <f t="shared" ref="K49:K50" si="15">I49-J49</f>
        <v>1805.28</v>
      </c>
      <c r="M49" s="127">
        <f t="shared" si="1"/>
        <v>68627.520000000004</v>
      </c>
      <c r="N49" s="53">
        <f t="shared" si="2"/>
        <v>70432.800000000003</v>
      </c>
    </row>
    <row r="50" spans="1:14" s="54" customFormat="1" ht="25.5">
      <c r="A50" s="58" t="s">
        <v>186</v>
      </c>
      <c r="B50" s="182" t="s">
        <v>0</v>
      </c>
      <c r="C50" s="182" t="s">
        <v>11</v>
      </c>
      <c r="D50" s="182" t="s">
        <v>21</v>
      </c>
      <c r="E50" s="182" t="s">
        <v>7</v>
      </c>
      <c r="F50" s="59" t="s">
        <v>109</v>
      </c>
      <c r="G50" s="96" t="s">
        <v>109</v>
      </c>
      <c r="H50" s="84">
        <v>13725504</v>
      </c>
      <c r="I50" s="84">
        <v>0</v>
      </c>
      <c r="J50" s="84">
        <v>0</v>
      </c>
      <c r="K50" s="85">
        <f t="shared" si="15"/>
        <v>0</v>
      </c>
      <c r="M50" s="127">
        <f t="shared" si="1"/>
        <v>13725504</v>
      </c>
      <c r="N50" s="53">
        <f t="shared" si="2"/>
        <v>13725504</v>
      </c>
    </row>
    <row r="51" spans="1:14" s="56" customFormat="1" ht="38.25">
      <c r="A51" s="80" t="s">
        <v>140</v>
      </c>
      <c r="B51" s="4" t="s">
        <v>0</v>
      </c>
      <c r="C51" s="4" t="s">
        <v>11</v>
      </c>
      <c r="D51" s="4" t="s">
        <v>22</v>
      </c>
      <c r="E51" s="4" t="s">
        <v>1</v>
      </c>
      <c r="F51" s="3" t="s">
        <v>109</v>
      </c>
      <c r="G51" s="66" t="s">
        <v>109</v>
      </c>
      <c r="H51" s="83">
        <f>SUM(H52)</f>
        <v>0</v>
      </c>
      <c r="I51" s="83">
        <f>SUM(I52)</f>
        <v>0</v>
      </c>
      <c r="J51" s="121">
        <f t="shared" ref="J51" si="16">SUM(J52)</f>
        <v>0</v>
      </c>
      <c r="K51" s="83">
        <f>SUM(K52)</f>
        <v>0</v>
      </c>
      <c r="L51" s="50"/>
      <c r="M51" s="127">
        <f t="shared" si="1"/>
        <v>0</v>
      </c>
      <c r="N51" s="53">
        <f t="shared" si="2"/>
        <v>0</v>
      </c>
    </row>
    <row r="52" spans="1:14" s="54" customFormat="1" ht="38.25">
      <c r="A52" s="58" t="s">
        <v>187</v>
      </c>
      <c r="B52" s="182" t="s">
        <v>0</v>
      </c>
      <c r="C52" s="182" t="s">
        <v>11</v>
      </c>
      <c r="D52" s="182" t="s">
        <v>22</v>
      </c>
      <c r="E52" s="182" t="s">
        <v>23</v>
      </c>
      <c r="F52" s="59" t="s">
        <v>109</v>
      </c>
      <c r="G52" s="96" t="s">
        <v>109</v>
      </c>
      <c r="H52" s="84">
        <v>0</v>
      </c>
      <c r="I52" s="84">
        <v>0</v>
      </c>
      <c r="J52" s="84">
        <v>0</v>
      </c>
      <c r="K52" s="85">
        <f>I52-J52</f>
        <v>0</v>
      </c>
      <c r="M52" s="127">
        <f t="shared" si="1"/>
        <v>0</v>
      </c>
      <c r="N52" s="53">
        <f t="shared" si="2"/>
        <v>0</v>
      </c>
    </row>
    <row r="53" spans="1:14" s="56" customFormat="1" ht="63.75">
      <c r="A53" s="80" t="s">
        <v>141</v>
      </c>
      <c r="B53" s="4" t="s">
        <v>0</v>
      </c>
      <c r="C53" s="4" t="s">
        <v>11</v>
      </c>
      <c r="D53" s="4" t="s">
        <v>24</v>
      </c>
      <c r="E53" s="4" t="s">
        <v>1</v>
      </c>
      <c r="F53" s="3" t="s">
        <v>109</v>
      </c>
      <c r="G53" s="66" t="s">
        <v>109</v>
      </c>
      <c r="H53" s="83">
        <f>SUM(H54)</f>
        <v>7187353</v>
      </c>
      <c r="I53" s="83">
        <f>SUM(I54)</f>
        <v>0</v>
      </c>
      <c r="J53" s="121">
        <f t="shared" ref="J53" si="17">SUM(J54)</f>
        <v>0</v>
      </c>
      <c r="K53" s="83">
        <f>SUM(K54)</f>
        <v>0</v>
      </c>
      <c r="L53" s="50"/>
      <c r="M53" s="127">
        <f t="shared" si="1"/>
        <v>7187353</v>
      </c>
      <c r="N53" s="53">
        <f t="shared" si="2"/>
        <v>7187353</v>
      </c>
    </row>
    <row r="54" spans="1:14" s="54" customFormat="1" ht="38.25">
      <c r="A54" s="58" t="s">
        <v>187</v>
      </c>
      <c r="B54" s="182" t="s">
        <v>0</v>
      </c>
      <c r="C54" s="182" t="s">
        <v>11</v>
      </c>
      <c r="D54" s="182" t="s">
        <v>24</v>
      </c>
      <c r="E54" s="182" t="s">
        <v>23</v>
      </c>
      <c r="F54" s="59" t="s">
        <v>109</v>
      </c>
      <c r="G54" s="96" t="s">
        <v>109</v>
      </c>
      <c r="H54" s="84">
        <v>7187353</v>
      </c>
      <c r="I54" s="84">
        <v>0</v>
      </c>
      <c r="J54" s="84">
        <v>0</v>
      </c>
      <c r="K54" s="85">
        <f>I54-J54</f>
        <v>0</v>
      </c>
      <c r="M54" s="127">
        <f t="shared" si="1"/>
        <v>7187353</v>
      </c>
      <c r="N54" s="53">
        <f t="shared" si="2"/>
        <v>7187353</v>
      </c>
    </row>
    <row r="55" spans="1:14" s="56" customFormat="1" ht="114.75">
      <c r="A55" s="80" t="s">
        <v>142</v>
      </c>
      <c r="B55" s="4" t="s">
        <v>0</v>
      </c>
      <c r="C55" s="4" t="s">
        <v>11</v>
      </c>
      <c r="D55" s="4" t="s">
        <v>25</v>
      </c>
      <c r="E55" s="4" t="s">
        <v>1</v>
      </c>
      <c r="F55" s="3" t="s">
        <v>109</v>
      </c>
      <c r="G55" s="66" t="s">
        <v>109</v>
      </c>
      <c r="H55" s="83">
        <f>SUM(H56)</f>
        <v>1587378.87</v>
      </c>
      <c r="I55" s="83">
        <f>SUM(I56)</f>
        <v>0</v>
      </c>
      <c r="J55" s="121">
        <f t="shared" ref="J55" si="18">SUM(J56)</f>
        <v>0</v>
      </c>
      <c r="K55" s="83">
        <f>SUM(K56)</f>
        <v>0</v>
      </c>
      <c r="L55" s="50"/>
      <c r="M55" s="127">
        <f t="shared" si="1"/>
        <v>1587378.87</v>
      </c>
      <c r="N55" s="53">
        <f t="shared" si="2"/>
        <v>1587378.87</v>
      </c>
    </row>
    <row r="56" spans="1:14" s="54" customFormat="1" ht="38.25">
      <c r="A56" s="58" t="s">
        <v>187</v>
      </c>
      <c r="B56" s="182" t="s">
        <v>0</v>
      </c>
      <c r="C56" s="182" t="s">
        <v>11</v>
      </c>
      <c r="D56" s="182" t="s">
        <v>25</v>
      </c>
      <c r="E56" s="182" t="s">
        <v>23</v>
      </c>
      <c r="F56" s="59" t="s">
        <v>109</v>
      </c>
      <c r="G56" s="96" t="s">
        <v>109</v>
      </c>
      <c r="H56" s="84">
        <v>1587378.87</v>
      </c>
      <c r="I56" s="84">
        <v>0</v>
      </c>
      <c r="J56" s="84">
        <v>0</v>
      </c>
      <c r="K56" s="85">
        <f>I56-J56</f>
        <v>0</v>
      </c>
      <c r="M56" s="127">
        <f t="shared" si="1"/>
        <v>1587378.87</v>
      </c>
      <c r="N56" s="53">
        <f t="shared" si="2"/>
        <v>1587378.87</v>
      </c>
    </row>
    <row r="57" spans="1:14" s="56" customFormat="1" ht="127.5">
      <c r="A57" s="80" t="s">
        <v>143</v>
      </c>
      <c r="B57" s="4" t="s">
        <v>0</v>
      </c>
      <c r="C57" s="4" t="s">
        <v>11</v>
      </c>
      <c r="D57" s="4" t="s">
        <v>26</v>
      </c>
      <c r="E57" s="4" t="s">
        <v>1</v>
      </c>
      <c r="F57" s="3" t="s">
        <v>109</v>
      </c>
      <c r="G57" s="66" t="s">
        <v>109</v>
      </c>
      <c r="H57" s="83">
        <f>SUM(H58)</f>
        <v>17287628</v>
      </c>
      <c r="I57" s="83">
        <f>SUM(I58)</f>
        <v>0</v>
      </c>
      <c r="J57" s="121">
        <f t="shared" ref="J57" si="19">SUM(J58)</f>
        <v>0</v>
      </c>
      <c r="K57" s="83">
        <f>SUM(K58)</f>
        <v>0</v>
      </c>
      <c r="L57" s="50"/>
      <c r="M57" s="127">
        <f t="shared" si="1"/>
        <v>17287628</v>
      </c>
      <c r="N57" s="53">
        <f t="shared" si="2"/>
        <v>17287628</v>
      </c>
    </row>
    <row r="58" spans="1:14" s="54" customFormat="1" ht="38.25">
      <c r="A58" s="58" t="s">
        <v>187</v>
      </c>
      <c r="B58" s="182" t="s">
        <v>0</v>
      </c>
      <c r="C58" s="182" t="s">
        <v>11</v>
      </c>
      <c r="D58" s="182" t="s">
        <v>26</v>
      </c>
      <c r="E58" s="182" t="s">
        <v>23</v>
      </c>
      <c r="F58" s="59" t="s">
        <v>109</v>
      </c>
      <c r="G58" s="96" t="s">
        <v>109</v>
      </c>
      <c r="H58" s="84">
        <v>17287628</v>
      </c>
      <c r="I58" s="84">
        <v>0</v>
      </c>
      <c r="J58" s="84">
        <v>0</v>
      </c>
      <c r="K58" s="85">
        <f>I58-J58</f>
        <v>0</v>
      </c>
      <c r="M58" s="127">
        <f t="shared" si="1"/>
        <v>17287628</v>
      </c>
      <c r="N58" s="53">
        <f t="shared" si="2"/>
        <v>17287628</v>
      </c>
    </row>
    <row r="59" spans="1:14" s="56" customFormat="1" ht="38.25">
      <c r="A59" s="80" t="s">
        <v>270</v>
      </c>
      <c r="B59" s="4" t="s">
        <v>0</v>
      </c>
      <c r="C59" s="4" t="s">
        <v>268</v>
      </c>
      <c r="D59" s="4" t="s">
        <v>269</v>
      </c>
      <c r="E59" s="4" t="s">
        <v>1</v>
      </c>
      <c r="F59" s="3" t="s">
        <v>109</v>
      </c>
      <c r="G59" s="66" t="s">
        <v>109</v>
      </c>
      <c r="H59" s="83">
        <f>SUM(H60:H61)</f>
        <v>8561684.209999999</v>
      </c>
      <c r="I59" s="83">
        <f>SUM(I60:I61)</f>
        <v>0</v>
      </c>
      <c r="J59" s="83">
        <f t="shared" ref="J59:K59" si="20">SUM(J60:J61)</f>
        <v>0</v>
      </c>
      <c r="K59" s="83">
        <f t="shared" si="20"/>
        <v>0</v>
      </c>
      <c r="L59" s="50"/>
      <c r="M59" s="127">
        <f t="shared" si="1"/>
        <v>8561684.209999999</v>
      </c>
      <c r="N59" s="53">
        <f t="shared" si="2"/>
        <v>8561684.209999999</v>
      </c>
    </row>
    <row r="60" spans="1:14" s="54" customFormat="1">
      <c r="A60" s="319" t="s">
        <v>271</v>
      </c>
      <c r="B60" s="182" t="s">
        <v>0</v>
      </c>
      <c r="C60" s="182" t="s">
        <v>268</v>
      </c>
      <c r="D60" s="182" t="s">
        <v>269</v>
      </c>
      <c r="E60" s="182">
        <v>323</v>
      </c>
      <c r="F60" s="321" t="s">
        <v>307</v>
      </c>
      <c r="G60" s="185" t="s">
        <v>320</v>
      </c>
      <c r="H60" s="259">
        <v>428084.51</v>
      </c>
      <c r="I60" s="84">
        <v>0</v>
      </c>
      <c r="J60" s="84">
        <v>0</v>
      </c>
      <c r="K60" s="85">
        <f>I60-J60</f>
        <v>0</v>
      </c>
      <c r="M60" s="127">
        <f t="shared" si="1"/>
        <v>428084.51</v>
      </c>
      <c r="N60" s="53">
        <f t="shared" si="2"/>
        <v>428084.51</v>
      </c>
    </row>
    <row r="61" spans="1:14" s="54" customFormat="1">
      <c r="A61" s="320"/>
      <c r="B61" s="182" t="s">
        <v>0</v>
      </c>
      <c r="C61" s="182" t="s">
        <v>268</v>
      </c>
      <c r="D61" s="182" t="s">
        <v>269</v>
      </c>
      <c r="E61" s="182">
        <v>323</v>
      </c>
      <c r="F61" s="322"/>
      <c r="G61" s="235" t="s">
        <v>223</v>
      </c>
      <c r="H61" s="260">
        <f>8133605.6-5.9</f>
        <v>8133599.6999999993</v>
      </c>
      <c r="I61" s="84">
        <v>0</v>
      </c>
      <c r="J61" s="84">
        <v>0</v>
      </c>
      <c r="K61" s="85">
        <f>I61-J61</f>
        <v>0</v>
      </c>
      <c r="M61" s="127">
        <f t="shared" si="1"/>
        <v>8133599.6999999993</v>
      </c>
      <c r="N61" s="53">
        <f t="shared" si="2"/>
        <v>8133599.6999999993</v>
      </c>
    </row>
    <row r="62" spans="1:14" s="56" customFormat="1" ht="38.25">
      <c r="A62" s="80" t="s">
        <v>144</v>
      </c>
      <c r="B62" s="4" t="s">
        <v>0</v>
      </c>
      <c r="C62" s="4" t="s">
        <v>27</v>
      </c>
      <c r="D62" s="4" t="s">
        <v>256</v>
      </c>
      <c r="E62" s="4" t="s">
        <v>1</v>
      </c>
      <c r="F62" s="3" t="s">
        <v>109</v>
      </c>
      <c r="G62" s="66" t="s">
        <v>109</v>
      </c>
      <c r="H62" s="230">
        <f>SUM(H63:H64)</f>
        <v>9949900</v>
      </c>
      <c r="I62" s="230">
        <f t="shared" ref="I62:J62" si="21">SUM(I63:I64)</f>
        <v>5302618.43</v>
      </c>
      <c r="J62" s="83">
        <f t="shared" si="21"/>
        <v>5302618.43</v>
      </c>
      <c r="K62" s="83">
        <f>SUM(K63:K64)</f>
        <v>4.0745362639427185E-10</v>
      </c>
      <c r="L62" s="50"/>
      <c r="M62" s="127">
        <f t="shared" si="1"/>
        <v>4647281.57</v>
      </c>
      <c r="N62" s="53">
        <f t="shared" si="2"/>
        <v>4647281.57</v>
      </c>
    </row>
    <row r="63" spans="1:14" s="54" customFormat="1" ht="21.75" customHeight="1">
      <c r="A63" s="319" t="s">
        <v>188</v>
      </c>
      <c r="B63" s="182" t="s">
        <v>0</v>
      </c>
      <c r="C63" s="182" t="s">
        <v>27</v>
      </c>
      <c r="D63" s="182" t="s">
        <v>256</v>
      </c>
      <c r="E63" s="182">
        <v>811</v>
      </c>
      <c r="F63" s="321" t="s">
        <v>300</v>
      </c>
      <c r="G63" s="185" t="s">
        <v>320</v>
      </c>
      <c r="H63" s="316">
        <v>99500</v>
      </c>
      <c r="I63" s="314">
        <v>53026.18</v>
      </c>
      <c r="J63" s="314">
        <v>53005.62</v>
      </c>
      <c r="K63" s="85">
        <f t="shared" ref="K63:K64" si="22">I63-J63</f>
        <v>20.559999999997672</v>
      </c>
      <c r="M63" s="127">
        <f t="shared" si="1"/>
        <v>46473.82</v>
      </c>
      <c r="N63" s="53">
        <f t="shared" si="2"/>
        <v>46494.38</v>
      </c>
    </row>
    <row r="64" spans="1:14" s="54" customFormat="1" ht="24.75" customHeight="1">
      <c r="A64" s="320"/>
      <c r="B64" s="182" t="s">
        <v>0</v>
      </c>
      <c r="C64" s="182" t="s">
        <v>27</v>
      </c>
      <c r="D64" s="182" t="s">
        <v>256</v>
      </c>
      <c r="E64" s="182">
        <v>811</v>
      </c>
      <c r="F64" s="322"/>
      <c r="G64" s="235" t="s">
        <v>223</v>
      </c>
      <c r="H64" s="316">
        <v>9850400</v>
      </c>
      <c r="I64" s="314">
        <f>5302618.43-I63</f>
        <v>5249592.25</v>
      </c>
      <c r="J64" s="314">
        <f>5302618.43-J63</f>
        <v>5249612.8099999996</v>
      </c>
      <c r="K64" s="85">
        <f t="shared" si="22"/>
        <v>-20.559999999590218</v>
      </c>
      <c r="M64" s="127">
        <f t="shared" si="1"/>
        <v>4600807.75</v>
      </c>
      <c r="N64" s="53">
        <f t="shared" si="2"/>
        <v>4600787.1900000004</v>
      </c>
    </row>
    <row r="65" spans="1:14" s="56" customFormat="1" ht="25.5">
      <c r="A65" s="80" t="s">
        <v>145</v>
      </c>
      <c r="B65" s="4" t="s">
        <v>0</v>
      </c>
      <c r="C65" s="4" t="s">
        <v>27</v>
      </c>
      <c r="D65" s="4" t="s">
        <v>28</v>
      </c>
      <c r="E65" s="4" t="s">
        <v>1</v>
      </c>
      <c r="F65" s="3" t="s">
        <v>109</v>
      </c>
      <c r="G65" s="66" t="s">
        <v>109</v>
      </c>
      <c r="H65" s="230">
        <f>SUM(H66)</f>
        <v>4250000</v>
      </c>
      <c r="I65" s="83">
        <f>SUM(I66)</f>
        <v>0</v>
      </c>
      <c r="J65" s="121">
        <f t="shared" ref="J65" si="23">SUM(J66)</f>
        <v>0</v>
      </c>
      <c r="K65" s="83">
        <f>SUM(K66)</f>
        <v>0</v>
      </c>
      <c r="L65" s="50"/>
      <c r="M65" s="127">
        <f t="shared" si="1"/>
        <v>4250000</v>
      </c>
      <c r="N65" s="53">
        <f t="shared" si="2"/>
        <v>4250000</v>
      </c>
    </row>
    <row r="66" spans="1:14" s="54" customFormat="1">
      <c r="A66" s="58" t="s">
        <v>94</v>
      </c>
      <c r="B66" s="182" t="s">
        <v>0</v>
      </c>
      <c r="C66" s="182" t="s">
        <v>27</v>
      </c>
      <c r="D66" s="182" t="s">
        <v>28</v>
      </c>
      <c r="E66" s="182" t="s">
        <v>4</v>
      </c>
      <c r="F66" s="59" t="s">
        <v>109</v>
      </c>
      <c r="G66" s="96" t="s">
        <v>109</v>
      </c>
      <c r="H66" s="84">
        <v>4250000</v>
      </c>
      <c r="I66" s="84">
        <v>0</v>
      </c>
      <c r="J66" s="84">
        <v>0</v>
      </c>
      <c r="K66" s="85">
        <f>I66-J66</f>
        <v>0</v>
      </c>
      <c r="M66" s="127">
        <f t="shared" si="1"/>
        <v>4250000</v>
      </c>
      <c r="N66" s="53">
        <f t="shared" si="2"/>
        <v>4250000</v>
      </c>
    </row>
    <row r="67" spans="1:14" s="56" customFormat="1" ht="38.25">
      <c r="A67" s="80" t="s">
        <v>225</v>
      </c>
      <c r="B67" s="4" t="s">
        <v>0</v>
      </c>
      <c r="C67" s="4" t="s">
        <v>27</v>
      </c>
      <c r="D67" s="4" t="s">
        <v>29</v>
      </c>
      <c r="E67" s="4" t="s">
        <v>1</v>
      </c>
      <c r="F67" s="3" t="s">
        <v>109</v>
      </c>
      <c r="G67" s="66" t="s">
        <v>109</v>
      </c>
      <c r="H67" s="83">
        <f>SUM(H68)</f>
        <v>750000</v>
      </c>
      <c r="I67" s="83">
        <f>SUM(I68)</f>
        <v>0</v>
      </c>
      <c r="J67" s="121">
        <f t="shared" ref="J67:J69" si="24">SUM(J68)</f>
        <v>0</v>
      </c>
      <c r="K67" s="83">
        <f>SUM(K68)</f>
        <v>0</v>
      </c>
      <c r="L67" s="50"/>
      <c r="M67" s="127">
        <f t="shared" si="1"/>
        <v>750000</v>
      </c>
      <c r="N67" s="53">
        <f t="shared" si="2"/>
        <v>750000</v>
      </c>
    </row>
    <row r="68" spans="1:14" s="54" customFormat="1">
      <c r="A68" s="58" t="s">
        <v>94</v>
      </c>
      <c r="B68" s="182" t="s">
        <v>0</v>
      </c>
      <c r="C68" s="182" t="s">
        <v>27</v>
      </c>
      <c r="D68" s="182" t="s">
        <v>29</v>
      </c>
      <c r="E68" s="182" t="s">
        <v>4</v>
      </c>
      <c r="F68" s="59" t="s">
        <v>109</v>
      </c>
      <c r="G68" s="96" t="s">
        <v>109</v>
      </c>
      <c r="H68" s="84">
        <v>750000</v>
      </c>
      <c r="I68" s="84">
        <v>0</v>
      </c>
      <c r="J68" s="84">
        <v>0</v>
      </c>
      <c r="K68" s="85">
        <f>I68-J68</f>
        <v>0</v>
      </c>
      <c r="M68" s="127">
        <f t="shared" si="1"/>
        <v>750000</v>
      </c>
      <c r="N68" s="53">
        <f t="shared" si="2"/>
        <v>750000</v>
      </c>
    </row>
    <row r="69" spans="1:14" s="56" customFormat="1" ht="45" customHeight="1">
      <c r="A69" s="80" t="s">
        <v>264</v>
      </c>
      <c r="B69" s="4" t="s">
        <v>0</v>
      </c>
      <c r="C69" s="4" t="s">
        <v>263</v>
      </c>
      <c r="D69" s="4">
        <v>2120500115</v>
      </c>
      <c r="E69" s="4" t="s">
        <v>1</v>
      </c>
      <c r="F69" s="3" t="s">
        <v>109</v>
      </c>
      <c r="G69" s="66" t="s">
        <v>109</v>
      </c>
      <c r="H69" s="83">
        <f>SUM(H70)</f>
        <v>0</v>
      </c>
      <c r="I69" s="83">
        <f>SUM(I70)</f>
        <v>0</v>
      </c>
      <c r="J69" s="121">
        <f t="shared" si="24"/>
        <v>0</v>
      </c>
      <c r="K69" s="83">
        <f>SUM(K70)</f>
        <v>0</v>
      </c>
      <c r="L69" s="50"/>
      <c r="M69" s="127">
        <f t="shared" si="1"/>
        <v>0</v>
      </c>
      <c r="N69" s="53">
        <f t="shared" si="2"/>
        <v>0</v>
      </c>
    </row>
    <row r="70" spans="1:14" s="54" customFormat="1" ht="25.5">
      <c r="A70" s="58" t="s">
        <v>208</v>
      </c>
      <c r="B70" s="182" t="s">
        <v>0</v>
      </c>
      <c r="C70" s="182" t="s">
        <v>263</v>
      </c>
      <c r="D70" s="182">
        <v>2120500115</v>
      </c>
      <c r="E70" s="182">
        <v>633</v>
      </c>
      <c r="F70" s="59" t="s">
        <v>109</v>
      </c>
      <c r="G70" s="96" t="s">
        <v>109</v>
      </c>
      <c r="H70" s="84">
        <v>0</v>
      </c>
      <c r="I70" s="84">
        <v>0</v>
      </c>
      <c r="J70" s="84">
        <v>0</v>
      </c>
      <c r="K70" s="85">
        <f>I70-J70</f>
        <v>0</v>
      </c>
      <c r="M70" s="127">
        <f t="shared" si="1"/>
        <v>0</v>
      </c>
      <c r="N70" s="53">
        <f t="shared" si="2"/>
        <v>0</v>
      </c>
    </row>
    <row r="71" spans="1:14" s="54" customFormat="1" ht="51">
      <c r="A71" s="80" t="s">
        <v>146</v>
      </c>
      <c r="B71" s="4" t="s">
        <v>0</v>
      </c>
      <c r="C71" s="4" t="s">
        <v>30</v>
      </c>
      <c r="D71" s="4" t="s">
        <v>31</v>
      </c>
      <c r="E71" s="4" t="s">
        <v>1</v>
      </c>
      <c r="F71" s="3" t="s">
        <v>109</v>
      </c>
      <c r="G71" s="66" t="s">
        <v>109</v>
      </c>
      <c r="H71" s="83">
        <f>SUM(H72:H73)</f>
        <v>227768597</v>
      </c>
      <c r="I71" s="83">
        <f>SUM(I72:I73)</f>
        <v>148506840</v>
      </c>
      <c r="J71" s="121">
        <f t="shared" ref="J71" si="25">SUM(J72:J73)</f>
        <v>148483781.02000001</v>
      </c>
      <c r="K71" s="83">
        <f>SUM(K72:K73)</f>
        <v>23058.979999999981</v>
      </c>
      <c r="M71" s="127">
        <f t="shared" si="1"/>
        <v>79261757</v>
      </c>
      <c r="N71" s="53">
        <f t="shared" si="2"/>
        <v>79284815.979999989</v>
      </c>
    </row>
    <row r="72" spans="1:14" s="56" customFormat="1">
      <c r="A72" s="58" t="s">
        <v>94</v>
      </c>
      <c r="B72" s="182" t="s">
        <v>0</v>
      </c>
      <c r="C72" s="182" t="s">
        <v>30</v>
      </c>
      <c r="D72" s="182" t="s">
        <v>31</v>
      </c>
      <c r="E72" s="182" t="s">
        <v>4</v>
      </c>
      <c r="F72" s="136"/>
      <c r="G72" s="96" t="s">
        <v>109</v>
      </c>
      <c r="H72" s="84">
        <v>1140000</v>
      </c>
      <c r="I72" s="84">
        <v>729000</v>
      </c>
      <c r="J72" s="84">
        <v>706440.02</v>
      </c>
      <c r="K72" s="85">
        <f t="shared" ref="K72:K73" si="26">I72-J72</f>
        <v>22559.979999999981</v>
      </c>
      <c r="L72" s="50"/>
      <c r="M72" s="127">
        <f t="shared" si="1"/>
        <v>411000</v>
      </c>
      <c r="N72" s="53">
        <f t="shared" si="2"/>
        <v>433559.98</v>
      </c>
    </row>
    <row r="73" spans="1:14" s="54" customFormat="1" ht="25.5">
      <c r="A73" s="58" t="s">
        <v>189</v>
      </c>
      <c r="B73" s="182" t="s">
        <v>0</v>
      </c>
      <c r="C73" s="182" t="s">
        <v>30</v>
      </c>
      <c r="D73" s="182" t="s">
        <v>31</v>
      </c>
      <c r="E73" s="182" t="s">
        <v>32</v>
      </c>
      <c r="F73" s="136"/>
      <c r="G73" s="96" t="s">
        <v>109</v>
      </c>
      <c r="H73" s="84">
        <v>226628597</v>
      </c>
      <c r="I73" s="84">
        <v>147777840</v>
      </c>
      <c r="J73" s="84">
        <v>147777341</v>
      </c>
      <c r="K73" s="85">
        <f t="shared" si="26"/>
        <v>499</v>
      </c>
      <c r="M73" s="127">
        <f t="shared" si="1"/>
        <v>78850757</v>
      </c>
      <c r="N73" s="53">
        <f t="shared" si="2"/>
        <v>78851256</v>
      </c>
    </row>
    <row r="74" spans="1:14" s="56" customFormat="1">
      <c r="A74" s="80" t="s">
        <v>147</v>
      </c>
      <c r="B74" s="4" t="s">
        <v>0</v>
      </c>
      <c r="C74" s="4" t="s">
        <v>30</v>
      </c>
      <c r="D74" s="4" t="s">
        <v>33</v>
      </c>
      <c r="E74" s="4" t="s">
        <v>1</v>
      </c>
      <c r="F74" s="3" t="s">
        <v>109</v>
      </c>
      <c r="G74" s="66" t="s">
        <v>109</v>
      </c>
      <c r="H74" s="83">
        <f>SUM(H75:H75)</f>
        <v>32722200</v>
      </c>
      <c r="I74" s="83">
        <f>SUM(I75:I75)</f>
        <v>8564582.9900000002</v>
      </c>
      <c r="J74" s="83">
        <f>SUM(J75:J75)</f>
        <v>8564582.9900000002</v>
      </c>
      <c r="K74" s="83">
        <f>SUM(K75)</f>
        <v>0</v>
      </c>
      <c r="L74" s="50"/>
      <c r="M74" s="127">
        <f t="shared" si="1"/>
        <v>24157617.009999998</v>
      </c>
      <c r="N74" s="53">
        <f t="shared" si="2"/>
        <v>24157617.009999998</v>
      </c>
    </row>
    <row r="75" spans="1:14" s="54" customFormat="1">
      <c r="A75" s="58" t="s">
        <v>195</v>
      </c>
      <c r="B75" s="182" t="s">
        <v>0</v>
      </c>
      <c r="C75" s="182" t="s">
        <v>30</v>
      </c>
      <c r="D75" s="182" t="s">
        <v>33</v>
      </c>
      <c r="E75" s="182" t="s">
        <v>34</v>
      </c>
      <c r="F75" s="82" t="s">
        <v>303</v>
      </c>
      <c r="G75" s="90" t="s">
        <v>223</v>
      </c>
      <c r="H75" s="84">
        <v>32722200</v>
      </c>
      <c r="I75" s="84">
        <v>8564582.9900000002</v>
      </c>
      <c r="J75" s="84">
        <v>8564582.9900000002</v>
      </c>
      <c r="K75" s="85">
        <f>I75-J75</f>
        <v>0</v>
      </c>
      <c r="M75" s="127">
        <f t="shared" si="1"/>
        <v>24157617.009999998</v>
      </c>
      <c r="N75" s="53">
        <f t="shared" si="2"/>
        <v>24157617.009999998</v>
      </c>
    </row>
    <row r="76" spans="1:14" s="54" customFormat="1" ht="25.5">
      <c r="A76" s="80" t="s">
        <v>137</v>
      </c>
      <c r="B76" s="4" t="s">
        <v>0</v>
      </c>
      <c r="C76" s="4" t="s">
        <v>35</v>
      </c>
      <c r="D76" s="4" t="s">
        <v>36</v>
      </c>
      <c r="E76" s="4" t="s">
        <v>1</v>
      </c>
      <c r="F76" s="3" t="s">
        <v>109</v>
      </c>
      <c r="G76" s="66" t="s">
        <v>109</v>
      </c>
      <c r="H76" s="83">
        <f>SUM(H77:H90)</f>
        <v>4824948186.8800001</v>
      </c>
      <c r="I76" s="83">
        <f>SUM(I77:I90)</f>
        <v>3163317144.9200001</v>
      </c>
      <c r="J76" s="121">
        <f>SUM(J77:J90)</f>
        <v>3120366691.3700004</v>
      </c>
      <c r="K76" s="83">
        <f>SUM(K77:K90)</f>
        <v>42950453.549999982</v>
      </c>
      <c r="M76" s="127">
        <f t="shared" si="1"/>
        <v>1661631041.96</v>
      </c>
      <c r="N76" s="53">
        <f t="shared" si="2"/>
        <v>1704581495.5099998</v>
      </c>
    </row>
    <row r="77" spans="1:14" s="54" customFormat="1">
      <c r="A77" s="58" t="s">
        <v>98</v>
      </c>
      <c r="B77" s="182" t="s">
        <v>0</v>
      </c>
      <c r="C77" s="182" t="s">
        <v>35</v>
      </c>
      <c r="D77" s="182" t="s">
        <v>36</v>
      </c>
      <c r="E77" s="182" t="s">
        <v>14</v>
      </c>
      <c r="F77" s="59" t="s">
        <v>109</v>
      </c>
      <c r="G77" s="96" t="s">
        <v>109</v>
      </c>
      <c r="H77" s="84">
        <v>587229551</v>
      </c>
      <c r="I77" s="84">
        <v>396057956.81999999</v>
      </c>
      <c r="J77" s="84">
        <v>371660722.12</v>
      </c>
      <c r="K77" s="85">
        <f t="shared" ref="K77:K90" si="27">I77-J77</f>
        <v>24397234.699999988</v>
      </c>
      <c r="M77" s="127">
        <f t="shared" si="1"/>
        <v>191171594.18000001</v>
      </c>
      <c r="N77" s="53">
        <f t="shared" si="2"/>
        <v>215568828.88</v>
      </c>
    </row>
    <row r="78" spans="1:14" s="54" customFormat="1" ht="15" customHeight="1">
      <c r="A78" s="189" t="s">
        <v>196</v>
      </c>
      <c r="B78" s="286" t="s">
        <v>0</v>
      </c>
      <c r="C78" s="191" t="s">
        <v>35</v>
      </c>
      <c r="D78" s="191" t="s">
        <v>36</v>
      </c>
      <c r="E78" s="192" t="s">
        <v>73</v>
      </c>
      <c r="F78" s="190" t="s">
        <v>109</v>
      </c>
      <c r="G78" s="90"/>
      <c r="H78" s="84">
        <v>129000</v>
      </c>
      <c r="I78" s="84">
        <v>0</v>
      </c>
      <c r="J78" s="84">
        <v>0</v>
      </c>
      <c r="K78" s="85">
        <f t="shared" si="27"/>
        <v>0</v>
      </c>
      <c r="M78" s="127">
        <f t="shared" si="1"/>
        <v>129000</v>
      </c>
      <c r="N78" s="53">
        <f t="shared" si="2"/>
        <v>129000</v>
      </c>
    </row>
    <row r="79" spans="1:14" s="54" customFormat="1" ht="25.5">
      <c r="A79" s="58" t="s">
        <v>190</v>
      </c>
      <c r="B79" s="182" t="s">
        <v>0</v>
      </c>
      <c r="C79" s="182" t="s">
        <v>35</v>
      </c>
      <c r="D79" s="182" t="s">
        <v>36</v>
      </c>
      <c r="E79" s="182" t="s">
        <v>15</v>
      </c>
      <c r="F79" s="59" t="s">
        <v>109</v>
      </c>
      <c r="G79" s="96" t="s">
        <v>109</v>
      </c>
      <c r="H79" s="84">
        <v>177343331</v>
      </c>
      <c r="I79" s="84">
        <v>119669364.55</v>
      </c>
      <c r="J79" s="84">
        <v>112229447.22</v>
      </c>
      <c r="K79" s="85">
        <f t="shared" si="27"/>
        <v>7439917.3299999982</v>
      </c>
      <c r="M79" s="127">
        <f t="shared" si="1"/>
        <v>57673966.450000003</v>
      </c>
      <c r="N79" s="53">
        <f t="shared" si="2"/>
        <v>65113883.780000001</v>
      </c>
    </row>
    <row r="80" spans="1:14" s="54" customFormat="1" ht="15" customHeight="1">
      <c r="A80" s="189" t="s">
        <v>191</v>
      </c>
      <c r="B80" s="286" t="s">
        <v>0</v>
      </c>
      <c r="C80" s="286" t="s">
        <v>35</v>
      </c>
      <c r="D80" s="286" t="s">
        <v>36</v>
      </c>
      <c r="E80" s="286" t="s">
        <v>16</v>
      </c>
      <c r="F80" s="180" t="s">
        <v>109</v>
      </c>
      <c r="G80" s="90"/>
      <c r="H80" s="84">
        <v>4680970</v>
      </c>
      <c r="I80" s="84">
        <v>1344844</v>
      </c>
      <c r="J80" s="84">
        <v>1206788.51</v>
      </c>
      <c r="K80" s="85">
        <f t="shared" si="27"/>
        <v>138055.49</v>
      </c>
      <c r="L80" s="127"/>
      <c r="M80" s="127">
        <f t="shared" si="1"/>
        <v>3336126</v>
      </c>
      <c r="N80" s="53">
        <f t="shared" si="2"/>
        <v>3474181.49</v>
      </c>
    </row>
    <row r="81" spans="1:14" s="54" customFormat="1" ht="25.5">
      <c r="A81" s="58" t="s">
        <v>197</v>
      </c>
      <c r="B81" s="182" t="s">
        <v>0</v>
      </c>
      <c r="C81" s="182" t="s">
        <v>35</v>
      </c>
      <c r="D81" s="182" t="s">
        <v>36</v>
      </c>
      <c r="E81" s="182" t="s">
        <v>37</v>
      </c>
      <c r="F81" s="59" t="s">
        <v>109</v>
      </c>
      <c r="G81" s="96" t="s">
        <v>109</v>
      </c>
      <c r="H81" s="84">
        <v>53620762.969999999</v>
      </c>
      <c r="I81" s="84">
        <v>24801729.399999999</v>
      </c>
      <c r="J81" s="84">
        <v>24801729.399999999</v>
      </c>
      <c r="K81" s="85">
        <f t="shared" si="27"/>
        <v>0</v>
      </c>
      <c r="M81" s="127">
        <f t="shared" si="1"/>
        <v>28819033.57</v>
      </c>
      <c r="N81" s="53">
        <f t="shared" si="2"/>
        <v>28819033.57</v>
      </c>
    </row>
    <row r="82" spans="1:14" s="193" customFormat="1">
      <c r="A82" s="310" t="s">
        <v>94</v>
      </c>
      <c r="B82" s="309" t="s">
        <v>0</v>
      </c>
      <c r="C82" s="286" t="s">
        <v>35</v>
      </c>
      <c r="D82" s="286" t="s">
        <v>36</v>
      </c>
      <c r="E82" s="286" t="s">
        <v>4</v>
      </c>
      <c r="F82" s="180" t="s">
        <v>109</v>
      </c>
      <c r="G82" s="90"/>
      <c r="H82" s="84">
        <f>119478339-1401412.97+42320852.88</f>
        <v>160397778.91</v>
      </c>
      <c r="I82" s="84">
        <v>87362220.549999997</v>
      </c>
      <c r="J82" s="84">
        <v>83128600.069999993</v>
      </c>
      <c r="K82" s="85">
        <f t="shared" si="27"/>
        <v>4233620.4800000042</v>
      </c>
      <c r="L82" s="194"/>
      <c r="M82" s="127">
        <f t="shared" si="1"/>
        <v>73035558.359999999</v>
      </c>
      <c r="N82" s="53">
        <f t="shared" si="2"/>
        <v>77269178.840000004</v>
      </c>
    </row>
    <row r="83" spans="1:14" s="54" customFormat="1">
      <c r="A83" s="58" t="s">
        <v>192</v>
      </c>
      <c r="B83" s="182" t="s">
        <v>0</v>
      </c>
      <c r="C83" s="182" t="s">
        <v>35</v>
      </c>
      <c r="D83" s="182" t="s">
        <v>36</v>
      </c>
      <c r="E83" s="182" t="s">
        <v>17</v>
      </c>
      <c r="F83" s="59" t="s">
        <v>109</v>
      </c>
      <c r="G83" s="96" t="s">
        <v>109</v>
      </c>
      <c r="H83" s="84">
        <v>25573100</v>
      </c>
      <c r="I83" s="84">
        <v>17048734.82</v>
      </c>
      <c r="J83" s="84">
        <v>11081339.27</v>
      </c>
      <c r="K83" s="85">
        <f t="shared" si="27"/>
        <v>5967395.5500000007</v>
      </c>
      <c r="M83" s="127">
        <f t="shared" ref="M83:M147" si="28">H83-I83</f>
        <v>8524365.1799999997</v>
      </c>
      <c r="N83" s="53">
        <f t="shared" ref="N83:N147" si="29">H83-J83</f>
        <v>14491760.73</v>
      </c>
    </row>
    <row r="84" spans="1:14" s="54" customFormat="1" ht="25.5">
      <c r="A84" s="58" t="s">
        <v>189</v>
      </c>
      <c r="B84" s="182" t="s">
        <v>0</v>
      </c>
      <c r="C84" s="182" t="s">
        <v>35</v>
      </c>
      <c r="D84" s="182" t="s">
        <v>36</v>
      </c>
      <c r="E84" s="182" t="s">
        <v>32</v>
      </c>
      <c r="F84" s="59" t="s">
        <v>109</v>
      </c>
      <c r="G84" s="96" t="s">
        <v>109</v>
      </c>
      <c r="H84" s="84">
        <v>766050</v>
      </c>
      <c r="I84" s="84">
        <v>319185</v>
      </c>
      <c r="J84" s="84">
        <v>0</v>
      </c>
      <c r="K84" s="85">
        <f t="shared" si="27"/>
        <v>319185</v>
      </c>
      <c r="M84" s="127">
        <f t="shared" si="28"/>
        <v>446865</v>
      </c>
      <c r="N84" s="53">
        <f t="shared" si="29"/>
        <v>766050</v>
      </c>
    </row>
    <row r="85" spans="1:14" s="54" customFormat="1" ht="38.25">
      <c r="A85" s="58" t="s">
        <v>198</v>
      </c>
      <c r="B85" s="182" t="s">
        <v>0</v>
      </c>
      <c r="C85" s="182" t="s">
        <v>35</v>
      </c>
      <c r="D85" s="182" t="s">
        <v>36</v>
      </c>
      <c r="E85" s="182" t="s">
        <v>38</v>
      </c>
      <c r="F85" s="59" t="s">
        <v>109</v>
      </c>
      <c r="G85" s="96" t="s">
        <v>109</v>
      </c>
      <c r="H85" s="84">
        <v>3797429673</v>
      </c>
      <c r="I85" s="84">
        <v>2511129568</v>
      </c>
      <c r="J85" s="84">
        <v>2511129568</v>
      </c>
      <c r="K85" s="85">
        <f t="shared" si="27"/>
        <v>0</v>
      </c>
      <c r="M85" s="127">
        <f t="shared" si="28"/>
        <v>1286300105</v>
      </c>
      <c r="N85" s="53">
        <f t="shared" si="29"/>
        <v>1286300105</v>
      </c>
    </row>
    <row r="86" spans="1:14" s="54" customFormat="1">
      <c r="A86" s="58" t="s">
        <v>199</v>
      </c>
      <c r="B86" s="182" t="s">
        <v>0</v>
      </c>
      <c r="C86" s="182" t="s">
        <v>35</v>
      </c>
      <c r="D86" s="182" t="s">
        <v>36</v>
      </c>
      <c r="E86" s="182" t="s">
        <v>39</v>
      </c>
      <c r="F86" s="59" t="s">
        <v>109</v>
      </c>
      <c r="G86" s="96" t="s">
        <v>109</v>
      </c>
      <c r="H86" s="84">
        <v>15741246</v>
      </c>
      <c r="I86" s="84">
        <v>4234058.78</v>
      </c>
      <c r="J86" s="84">
        <v>4014972.78</v>
      </c>
      <c r="K86" s="85">
        <f t="shared" si="27"/>
        <v>219086.00000000047</v>
      </c>
      <c r="M86" s="127">
        <f t="shared" si="28"/>
        <v>11507187.219999999</v>
      </c>
      <c r="N86" s="53">
        <f t="shared" si="29"/>
        <v>11726273.220000001</v>
      </c>
    </row>
    <row r="87" spans="1:14" s="54" customFormat="1" ht="25.5">
      <c r="A87" s="58" t="s">
        <v>203</v>
      </c>
      <c r="B87" s="182" t="s">
        <v>0</v>
      </c>
      <c r="C87" s="182" t="s">
        <v>35</v>
      </c>
      <c r="D87" s="182" t="s">
        <v>36</v>
      </c>
      <c r="E87" s="182">
        <v>831</v>
      </c>
      <c r="F87" s="59"/>
      <c r="G87" s="96"/>
      <c r="H87" s="84">
        <v>20000</v>
      </c>
      <c r="I87" s="84">
        <v>0</v>
      </c>
      <c r="J87" s="84">
        <v>0</v>
      </c>
      <c r="K87" s="85">
        <f t="shared" si="27"/>
        <v>0</v>
      </c>
      <c r="M87" s="127">
        <f t="shared" si="28"/>
        <v>20000</v>
      </c>
      <c r="N87" s="53">
        <f t="shared" si="29"/>
        <v>20000</v>
      </c>
    </row>
    <row r="88" spans="1:14" s="54" customFormat="1">
      <c r="A88" s="58" t="s">
        <v>193</v>
      </c>
      <c r="B88" s="182" t="s">
        <v>0</v>
      </c>
      <c r="C88" s="182" t="s">
        <v>35</v>
      </c>
      <c r="D88" s="182" t="s">
        <v>36</v>
      </c>
      <c r="E88" s="182" t="s">
        <v>18</v>
      </c>
      <c r="F88" s="59" t="s">
        <v>109</v>
      </c>
      <c r="G88" s="96" t="s">
        <v>109</v>
      </c>
      <c r="H88" s="84">
        <v>1943655</v>
      </c>
      <c r="I88" s="84">
        <v>1295769</v>
      </c>
      <c r="J88" s="84">
        <v>1066615</v>
      </c>
      <c r="K88" s="85">
        <f t="shared" si="27"/>
        <v>229154</v>
      </c>
      <c r="M88" s="127">
        <f t="shared" si="28"/>
        <v>647886</v>
      </c>
      <c r="N88" s="53">
        <f t="shared" si="29"/>
        <v>877040</v>
      </c>
    </row>
    <row r="89" spans="1:14" s="56" customFormat="1">
      <c r="A89" s="58" t="s">
        <v>194</v>
      </c>
      <c r="B89" s="182" t="s">
        <v>0</v>
      </c>
      <c r="C89" s="182" t="s">
        <v>35</v>
      </c>
      <c r="D89" s="182" t="s">
        <v>36</v>
      </c>
      <c r="E89" s="182" t="s">
        <v>19</v>
      </c>
      <c r="F89" s="59" t="s">
        <v>109</v>
      </c>
      <c r="G89" s="96" t="s">
        <v>109</v>
      </c>
      <c r="H89" s="84">
        <v>58069</v>
      </c>
      <c r="I89" s="84">
        <v>38714</v>
      </c>
      <c r="J89" s="84">
        <v>31909</v>
      </c>
      <c r="K89" s="85">
        <f t="shared" si="27"/>
        <v>6805</v>
      </c>
      <c r="L89" s="50"/>
      <c r="M89" s="127">
        <f t="shared" si="28"/>
        <v>19355</v>
      </c>
      <c r="N89" s="53">
        <f t="shared" si="29"/>
        <v>26160</v>
      </c>
    </row>
    <row r="90" spans="1:14" s="54" customFormat="1">
      <c r="A90" s="58" t="s">
        <v>200</v>
      </c>
      <c r="B90" s="182" t="s">
        <v>0</v>
      </c>
      <c r="C90" s="182" t="s">
        <v>35</v>
      </c>
      <c r="D90" s="182" t="s">
        <v>36</v>
      </c>
      <c r="E90" s="182" t="s">
        <v>40</v>
      </c>
      <c r="F90" s="59" t="s">
        <v>109</v>
      </c>
      <c r="G90" s="96" t="s">
        <v>109</v>
      </c>
      <c r="H90" s="84">
        <v>15000</v>
      </c>
      <c r="I90" s="84">
        <v>15000</v>
      </c>
      <c r="J90" s="84">
        <v>15000</v>
      </c>
      <c r="K90" s="85">
        <f t="shared" si="27"/>
        <v>0</v>
      </c>
      <c r="M90" s="127">
        <f t="shared" si="28"/>
        <v>0</v>
      </c>
      <c r="N90" s="53">
        <f t="shared" si="29"/>
        <v>0</v>
      </c>
    </row>
    <row r="91" spans="1:14" s="56" customFormat="1" ht="63.75">
      <c r="A91" s="80" t="s">
        <v>148</v>
      </c>
      <c r="B91" s="4" t="s">
        <v>0</v>
      </c>
      <c r="C91" s="4" t="s">
        <v>35</v>
      </c>
      <c r="D91" s="4" t="s">
        <v>41</v>
      </c>
      <c r="E91" s="4" t="s">
        <v>1</v>
      </c>
      <c r="F91" s="3" t="s">
        <v>109</v>
      </c>
      <c r="G91" s="66" t="s">
        <v>109</v>
      </c>
      <c r="H91" s="83">
        <f>SUM(H92)</f>
        <v>8920296</v>
      </c>
      <c r="I91" s="83">
        <f>SUM(I92)</f>
        <v>4359461.1500000004</v>
      </c>
      <c r="J91" s="121">
        <f>SUM(J92)</f>
        <v>4359461.1500000004</v>
      </c>
      <c r="K91" s="83">
        <f>SUM(K92)</f>
        <v>0</v>
      </c>
      <c r="L91" s="50"/>
      <c r="M91" s="127">
        <f t="shared" si="28"/>
        <v>4560834.8499999996</v>
      </c>
      <c r="N91" s="53">
        <f t="shared" si="29"/>
        <v>4560834.8499999996</v>
      </c>
    </row>
    <row r="92" spans="1:14" s="54" customFormat="1" ht="25.5">
      <c r="A92" s="58" t="s">
        <v>201</v>
      </c>
      <c r="B92" s="182" t="s">
        <v>0</v>
      </c>
      <c r="C92" s="182" t="s">
        <v>35</v>
      </c>
      <c r="D92" s="182" t="s">
        <v>41</v>
      </c>
      <c r="E92" s="182" t="s">
        <v>42</v>
      </c>
      <c r="F92" s="59" t="s">
        <v>109</v>
      </c>
      <c r="G92" s="96" t="s">
        <v>109</v>
      </c>
      <c r="H92" s="84">
        <v>8920296</v>
      </c>
      <c r="I92" s="84">
        <v>4359461.1500000004</v>
      </c>
      <c r="J92" s="84">
        <v>4359461.1500000004</v>
      </c>
      <c r="K92" s="85">
        <f>I92-J92</f>
        <v>0</v>
      </c>
      <c r="M92" s="127">
        <f t="shared" si="28"/>
        <v>4560834.8499999996</v>
      </c>
      <c r="N92" s="53">
        <f t="shared" si="29"/>
        <v>4560834.8499999996</v>
      </c>
    </row>
    <row r="93" spans="1:14" s="56" customFormat="1" ht="25.5">
      <c r="A93" s="80" t="s">
        <v>339</v>
      </c>
      <c r="B93" s="4" t="s">
        <v>0</v>
      </c>
      <c r="C93" s="4" t="s">
        <v>43</v>
      </c>
      <c r="D93" s="4">
        <v>1620215300</v>
      </c>
      <c r="E93" s="4" t="s">
        <v>1</v>
      </c>
      <c r="F93" s="3" t="s">
        <v>109</v>
      </c>
      <c r="G93" s="66" t="s">
        <v>109</v>
      </c>
      <c r="H93" s="83">
        <f>SUM(H94)</f>
        <v>25986410</v>
      </c>
      <c r="I93" s="83">
        <f>SUM(I94)</f>
        <v>0</v>
      </c>
      <c r="J93" s="121">
        <f>SUM(J94)</f>
        <v>0</v>
      </c>
      <c r="K93" s="83">
        <f>SUM(K94)</f>
        <v>0</v>
      </c>
      <c r="L93" s="50"/>
      <c r="M93" s="127">
        <f t="shared" si="28"/>
        <v>25986410</v>
      </c>
      <c r="N93" s="53">
        <f t="shared" si="29"/>
        <v>25986410</v>
      </c>
    </row>
    <row r="94" spans="1:14" s="54" customFormat="1" ht="25.5">
      <c r="A94" s="58" t="s">
        <v>197</v>
      </c>
      <c r="B94" s="182" t="s">
        <v>0</v>
      </c>
      <c r="C94" s="182">
        <v>1002</v>
      </c>
      <c r="D94" s="182" t="s">
        <v>338</v>
      </c>
      <c r="E94" s="182">
        <v>243</v>
      </c>
      <c r="F94" s="59" t="s">
        <v>109</v>
      </c>
      <c r="G94" s="96" t="s">
        <v>109</v>
      </c>
      <c r="H94" s="84">
        <v>25986410</v>
      </c>
      <c r="I94" s="84">
        <v>0</v>
      </c>
      <c r="J94" s="84">
        <v>0</v>
      </c>
      <c r="K94" s="85">
        <f>I94-J94</f>
        <v>0</v>
      </c>
      <c r="M94" s="127">
        <f t="shared" si="28"/>
        <v>25986410</v>
      </c>
      <c r="N94" s="53">
        <f t="shared" si="29"/>
        <v>25986410</v>
      </c>
    </row>
    <row r="95" spans="1:14" s="56" customFormat="1" ht="63.75">
      <c r="A95" s="80" t="s">
        <v>149</v>
      </c>
      <c r="B95" s="4" t="s">
        <v>0</v>
      </c>
      <c r="C95" s="4" t="s">
        <v>43</v>
      </c>
      <c r="D95" s="4" t="s">
        <v>45</v>
      </c>
      <c r="E95" s="4" t="s">
        <v>1</v>
      </c>
      <c r="F95" s="3" t="s">
        <v>109</v>
      </c>
      <c r="G95" s="66" t="s">
        <v>109</v>
      </c>
      <c r="H95" s="83">
        <f>SUM(H96)</f>
        <v>15874100</v>
      </c>
      <c r="I95" s="83">
        <f>SUM(I96)</f>
        <v>0</v>
      </c>
      <c r="J95" s="121">
        <f t="shared" ref="J95" si="30">SUM(J96)</f>
        <v>0</v>
      </c>
      <c r="K95" s="83">
        <f>SUM(K96)</f>
        <v>0</v>
      </c>
      <c r="L95" s="50"/>
      <c r="M95" s="127">
        <f t="shared" si="28"/>
        <v>15874100</v>
      </c>
      <c r="N95" s="53">
        <f t="shared" si="29"/>
        <v>15874100</v>
      </c>
    </row>
    <row r="96" spans="1:14" s="54" customFormat="1">
      <c r="A96" s="134" t="s">
        <v>202</v>
      </c>
      <c r="B96" s="182" t="s">
        <v>0</v>
      </c>
      <c r="C96" s="182" t="s">
        <v>43</v>
      </c>
      <c r="D96" s="182" t="s">
        <v>45</v>
      </c>
      <c r="E96" s="182" t="s">
        <v>44</v>
      </c>
      <c r="F96" s="86" t="s">
        <v>308</v>
      </c>
      <c r="G96" s="90" t="s">
        <v>223</v>
      </c>
      <c r="H96" s="84">
        <v>15874100</v>
      </c>
      <c r="I96" s="84">
        <v>0</v>
      </c>
      <c r="J96" s="84">
        <v>0</v>
      </c>
      <c r="K96" s="85">
        <f>I96-J96</f>
        <v>0</v>
      </c>
      <c r="M96" s="127">
        <f t="shared" si="28"/>
        <v>15874100</v>
      </c>
      <c r="N96" s="53">
        <f t="shared" si="29"/>
        <v>15874100</v>
      </c>
    </row>
    <row r="97" spans="1:14" s="56" customFormat="1" ht="28.5" customHeight="1">
      <c r="A97" s="80" t="s">
        <v>150</v>
      </c>
      <c r="B97" s="4" t="s">
        <v>0</v>
      </c>
      <c r="C97" s="4" t="s">
        <v>43</v>
      </c>
      <c r="D97" s="4" t="s">
        <v>46</v>
      </c>
      <c r="E97" s="4" t="s">
        <v>1</v>
      </c>
      <c r="F97" s="3" t="s">
        <v>109</v>
      </c>
      <c r="G97" s="66" t="s">
        <v>109</v>
      </c>
      <c r="H97" s="83">
        <f>SUM(H98:H98)</f>
        <v>102571200</v>
      </c>
      <c r="I97" s="83">
        <f>SUM(I98:I98)</f>
        <v>0</v>
      </c>
      <c r="J97" s="83">
        <f>SUM(J98:J98)</f>
        <v>0</v>
      </c>
      <c r="K97" s="83">
        <f>SUM(K98:K98)</f>
        <v>0</v>
      </c>
      <c r="L97" s="50"/>
      <c r="M97" s="127">
        <f t="shared" si="28"/>
        <v>102571200</v>
      </c>
      <c r="N97" s="53">
        <f t="shared" si="29"/>
        <v>102571200</v>
      </c>
    </row>
    <row r="98" spans="1:14" s="54" customFormat="1">
      <c r="A98" s="134" t="s">
        <v>202</v>
      </c>
      <c r="B98" s="182" t="s">
        <v>0</v>
      </c>
      <c r="C98" s="182" t="s">
        <v>43</v>
      </c>
      <c r="D98" s="182" t="s">
        <v>46</v>
      </c>
      <c r="E98" s="182" t="s">
        <v>44</v>
      </c>
      <c r="F98" s="82" t="s">
        <v>309</v>
      </c>
      <c r="G98" s="90" t="s">
        <v>223</v>
      </c>
      <c r="H98" s="84">
        <v>102571200</v>
      </c>
      <c r="I98" s="84">
        <v>0</v>
      </c>
      <c r="J98" s="84">
        <v>0</v>
      </c>
      <c r="K98" s="85">
        <f>I98-J98</f>
        <v>0</v>
      </c>
      <c r="M98" s="127">
        <f t="shared" si="28"/>
        <v>102571200</v>
      </c>
      <c r="N98" s="53">
        <f t="shared" si="29"/>
        <v>102571200</v>
      </c>
    </row>
    <row r="99" spans="1:14" s="56" customFormat="1" ht="38.25">
      <c r="A99" s="80" t="s">
        <v>151</v>
      </c>
      <c r="B99" s="4" t="s">
        <v>0</v>
      </c>
      <c r="C99" s="4" t="s">
        <v>43</v>
      </c>
      <c r="D99" s="4" t="s">
        <v>47</v>
      </c>
      <c r="E99" s="4" t="s">
        <v>1</v>
      </c>
      <c r="F99" s="3" t="s">
        <v>109</v>
      </c>
      <c r="G99" s="66" t="s">
        <v>109</v>
      </c>
      <c r="H99" s="83">
        <f>SUM(H100:H100)</f>
        <v>140618700</v>
      </c>
      <c r="I99" s="83">
        <f>SUM(I100:I100)</f>
        <v>0</v>
      </c>
      <c r="J99" s="83">
        <f>SUM(J100:J100)</f>
        <v>0</v>
      </c>
      <c r="K99" s="83">
        <f>SUM(K100:K100)</f>
        <v>0</v>
      </c>
      <c r="L99" s="50"/>
      <c r="M99" s="127">
        <f t="shared" si="28"/>
        <v>140618700</v>
      </c>
      <c r="N99" s="53">
        <f t="shared" si="29"/>
        <v>140618700</v>
      </c>
    </row>
    <row r="100" spans="1:14" s="55" customFormat="1">
      <c r="A100" s="134" t="s">
        <v>202</v>
      </c>
      <c r="B100" s="182" t="s">
        <v>0</v>
      </c>
      <c r="C100" s="182" t="s">
        <v>43</v>
      </c>
      <c r="D100" s="182" t="s">
        <v>47</v>
      </c>
      <c r="E100" s="182" t="s">
        <v>44</v>
      </c>
      <c r="F100" s="82" t="s">
        <v>310</v>
      </c>
      <c r="G100" s="90" t="s">
        <v>223</v>
      </c>
      <c r="H100" s="84">
        <v>140618700</v>
      </c>
      <c r="I100" s="84">
        <v>0</v>
      </c>
      <c r="J100" s="84">
        <v>0</v>
      </c>
      <c r="K100" s="85">
        <f>I100-J100</f>
        <v>0</v>
      </c>
      <c r="L100" s="60"/>
      <c r="M100" s="127">
        <f t="shared" si="28"/>
        <v>140618700</v>
      </c>
      <c r="N100" s="53">
        <f t="shared" si="29"/>
        <v>140618700</v>
      </c>
    </row>
    <row r="101" spans="1:14" s="175" customFormat="1" ht="38.25">
      <c r="A101" s="80" t="s">
        <v>286</v>
      </c>
      <c r="B101" s="4" t="s">
        <v>0</v>
      </c>
      <c r="C101" s="4" t="s">
        <v>43</v>
      </c>
      <c r="D101" s="4" t="s">
        <v>282</v>
      </c>
      <c r="E101" s="4" t="s">
        <v>1</v>
      </c>
      <c r="F101" s="3" t="s">
        <v>109</v>
      </c>
      <c r="G101" s="66" t="s">
        <v>109</v>
      </c>
      <c r="H101" s="83">
        <f>SUM(H102:H102)</f>
        <v>0</v>
      </c>
      <c r="I101" s="83">
        <f>SUM(I102:I102)</f>
        <v>0</v>
      </c>
      <c r="J101" s="121">
        <f>SUM(J102:J102)</f>
        <v>0</v>
      </c>
      <c r="K101" s="263">
        <f>SUM(K102:K102)</f>
        <v>0</v>
      </c>
      <c r="L101" s="174"/>
      <c r="M101" s="127">
        <f t="shared" si="28"/>
        <v>0</v>
      </c>
      <c r="N101" s="53">
        <f t="shared" si="29"/>
        <v>0</v>
      </c>
    </row>
    <row r="102" spans="1:14" s="55" customFormat="1" ht="25.5">
      <c r="A102" s="81" t="s">
        <v>271</v>
      </c>
      <c r="B102" s="182" t="s">
        <v>0</v>
      </c>
      <c r="C102" s="182" t="s">
        <v>43</v>
      </c>
      <c r="D102" s="182" t="s">
        <v>282</v>
      </c>
      <c r="E102" s="182">
        <v>323</v>
      </c>
      <c r="F102" s="82"/>
      <c r="G102" s="90"/>
      <c r="H102" s="84">
        <v>0</v>
      </c>
      <c r="I102" s="84">
        <v>0</v>
      </c>
      <c r="J102" s="84">
        <v>0</v>
      </c>
      <c r="K102" s="85">
        <f>I102-J102</f>
        <v>0</v>
      </c>
      <c r="L102" s="261"/>
      <c r="M102" s="127">
        <f t="shared" si="28"/>
        <v>0</v>
      </c>
      <c r="N102" s="53">
        <f t="shared" si="29"/>
        <v>0</v>
      </c>
    </row>
    <row r="103" spans="1:14" ht="25.5">
      <c r="A103" s="80" t="s">
        <v>152</v>
      </c>
      <c r="B103" s="4" t="s">
        <v>0</v>
      </c>
      <c r="C103" s="4" t="s">
        <v>43</v>
      </c>
      <c r="D103" s="4" t="s">
        <v>48</v>
      </c>
      <c r="E103" s="4" t="s">
        <v>1</v>
      </c>
      <c r="F103" s="3" t="s">
        <v>109</v>
      </c>
      <c r="G103" s="66" t="s">
        <v>109</v>
      </c>
      <c r="H103" s="83">
        <f>SUM(H104:H105)</f>
        <v>19476400</v>
      </c>
      <c r="I103" s="83">
        <f t="shared" ref="I103:J103" si="31">SUM(I104:I105)</f>
        <v>19435302.440000001</v>
      </c>
      <c r="J103" s="83">
        <f t="shared" si="31"/>
        <v>19405566.449999999</v>
      </c>
      <c r="K103" s="83">
        <f>SUM(K104:K105)</f>
        <v>29735.99000000149</v>
      </c>
      <c r="M103" s="127">
        <f t="shared" si="28"/>
        <v>41097.559999998659</v>
      </c>
      <c r="N103" s="53">
        <f t="shared" si="29"/>
        <v>70833.550000000745</v>
      </c>
    </row>
    <row r="104" spans="1:14" s="89" customFormat="1">
      <c r="A104" s="134" t="s">
        <v>94</v>
      </c>
      <c r="B104" s="182" t="s">
        <v>0</v>
      </c>
      <c r="C104" s="182" t="s">
        <v>43</v>
      </c>
      <c r="D104" s="182" t="s">
        <v>48</v>
      </c>
      <c r="E104" s="182" t="s">
        <v>4</v>
      </c>
      <c r="F104" s="321" t="s">
        <v>298</v>
      </c>
      <c r="G104" s="262" t="s">
        <v>223</v>
      </c>
      <c r="H104" s="84">
        <v>96575.15</v>
      </c>
      <c r="I104" s="84">
        <v>90543.98</v>
      </c>
      <c r="J104" s="84">
        <v>83815.09</v>
      </c>
      <c r="K104" s="85">
        <f t="shared" ref="K104:K105" si="32">I104-J104</f>
        <v>6728.8899999999994</v>
      </c>
      <c r="L104" s="60"/>
      <c r="M104" s="127">
        <f t="shared" si="28"/>
        <v>6031.1699999999983</v>
      </c>
      <c r="N104" s="53">
        <f t="shared" si="29"/>
        <v>12760.059999999998</v>
      </c>
    </row>
    <row r="105" spans="1:14" s="54" customFormat="1" ht="25.5">
      <c r="A105" s="135" t="s">
        <v>189</v>
      </c>
      <c r="B105" s="182" t="s">
        <v>0</v>
      </c>
      <c r="C105" s="182" t="s">
        <v>43</v>
      </c>
      <c r="D105" s="182" t="s">
        <v>48</v>
      </c>
      <c r="E105" s="182" t="s">
        <v>32</v>
      </c>
      <c r="F105" s="322"/>
      <c r="G105" s="91" t="s">
        <v>223</v>
      </c>
      <c r="H105" s="84">
        <v>19379824.850000001</v>
      </c>
      <c r="I105" s="84">
        <v>19344758.460000001</v>
      </c>
      <c r="J105" s="84">
        <v>19321751.359999999</v>
      </c>
      <c r="K105" s="85">
        <f t="shared" si="32"/>
        <v>23007.10000000149</v>
      </c>
      <c r="M105" s="127">
        <f t="shared" si="28"/>
        <v>35066.390000000596</v>
      </c>
      <c r="N105" s="53">
        <f t="shared" si="29"/>
        <v>58073.490000002086</v>
      </c>
    </row>
    <row r="106" spans="1:14" ht="25.5">
      <c r="A106" s="80" t="s">
        <v>153</v>
      </c>
      <c r="B106" s="4" t="s">
        <v>0</v>
      </c>
      <c r="C106" s="4" t="s">
        <v>43</v>
      </c>
      <c r="D106" s="4" t="s">
        <v>49</v>
      </c>
      <c r="E106" s="4" t="s">
        <v>1</v>
      </c>
      <c r="F106" s="3" t="s">
        <v>109</v>
      </c>
      <c r="G106" s="66" t="s">
        <v>109</v>
      </c>
      <c r="H106" s="83">
        <f>SUM(H107:H108)</f>
        <v>98400</v>
      </c>
      <c r="I106" s="83">
        <f t="shared" ref="I106:J106" si="33">SUM(I107:I108)</f>
        <v>37782.5</v>
      </c>
      <c r="J106" s="83">
        <f t="shared" si="33"/>
        <v>37782.5</v>
      </c>
      <c r="K106" s="83">
        <f>SUM(K107:K108)</f>
        <v>0</v>
      </c>
      <c r="M106" s="127">
        <f t="shared" si="28"/>
        <v>60617.5</v>
      </c>
      <c r="N106" s="53">
        <f t="shared" si="29"/>
        <v>60617.5</v>
      </c>
    </row>
    <row r="107" spans="1:14" s="56" customFormat="1">
      <c r="A107" s="134" t="s">
        <v>94</v>
      </c>
      <c r="B107" s="182" t="s">
        <v>0</v>
      </c>
      <c r="C107" s="182" t="s">
        <v>43</v>
      </c>
      <c r="D107" s="182" t="s">
        <v>49</v>
      </c>
      <c r="E107" s="182" t="s">
        <v>4</v>
      </c>
      <c r="F107" s="321" t="s">
        <v>299</v>
      </c>
      <c r="G107" s="90" t="s">
        <v>223</v>
      </c>
      <c r="H107" s="84">
        <v>600</v>
      </c>
      <c r="I107" s="84">
        <v>0</v>
      </c>
      <c r="J107" s="84">
        <v>0</v>
      </c>
      <c r="K107" s="85">
        <f t="shared" ref="K107:K108" si="34">I107-J107</f>
        <v>0</v>
      </c>
      <c r="L107" s="50"/>
      <c r="M107" s="127">
        <f t="shared" si="28"/>
        <v>600</v>
      </c>
      <c r="N107" s="53">
        <f t="shared" si="29"/>
        <v>600</v>
      </c>
    </row>
    <row r="108" spans="1:14" s="168" customFormat="1" ht="25.5">
      <c r="A108" s="170" t="s">
        <v>189</v>
      </c>
      <c r="B108" s="286" t="s">
        <v>0</v>
      </c>
      <c r="C108" s="286" t="s">
        <v>43</v>
      </c>
      <c r="D108" s="286" t="s">
        <v>49</v>
      </c>
      <c r="E108" s="286" t="s">
        <v>32</v>
      </c>
      <c r="F108" s="322"/>
      <c r="G108" s="90" t="s">
        <v>223</v>
      </c>
      <c r="H108" s="84">
        <v>97800</v>
      </c>
      <c r="I108" s="84">
        <v>37782.5</v>
      </c>
      <c r="J108" s="84">
        <v>37782.5</v>
      </c>
      <c r="K108" s="166">
        <f t="shared" si="34"/>
        <v>0</v>
      </c>
      <c r="L108" s="167"/>
      <c r="M108" s="127">
        <f t="shared" si="28"/>
        <v>60017.5</v>
      </c>
      <c r="N108" s="53">
        <f t="shared" si="29"/>
        <v>60017.5</v>
      </c>
    </row>
    <row r="109" spans="1:14" s="178" customFormat="1" ht="38.25">
      <c r="A109" s="80" t="s">
        <v>154</v>
      </c>
      <c r="B109" s="4" t="s">
        <v>0</v>
      </c>
      <c r="C109" s="4" t="s">
        <v>43</v>
      </c>
      <c r="D109" s="4" t="s">
        <v>50</v>
      </c>
      <c r="E109" s="4" t="s">
        <v>1</v>
      </c>
      <c r="F109" s="3" t="s">
        <v>109</v>
      </c>
      <c r="G109" s="66" t="s">
        <v>109</v>
      </c>
      <c r="H109" s="83">
        <f>SUM(H110:H111)</f>
        <v>850818500</v>
      </c>
      <c r="I109" s="83">
        <f>SUM(I110:I111)</f>
        <v>475461833</v>
      </c>
      <c r="J109" s="83">
        <f>SUM(J110:J111)</f>
        <v>474303902.19999999</v>
      </c>
      <c r="K109" s="263">
        <f>SUM(K110:K111)</f>
        <v>1157930.7999999882</v>
      </c>
      <c r="M109" s="127">
        <f t="shared" si="28"/>
        <v>375356667</v>
      </c>
      <c r="N109" s="53">
        <f t="shared" si="29"/>
        <v>376514597.80000001</v>
      </c>
    </row>
    <row r="110" spans="1:14" s="56" customFormat="1">
      <c r="A110" s="58" t="s">
        <v>94</v>
      </c>
      <c r="B110" s="182" t="s">
        <v>0</v>
      </c>
      <c r="C110" s="182" t="s">
        <v>43</v>
      </c>
      <c r="D110" s="182" t="s">
        <v>50</v>
      </c>
      <c r="E110" s="182" t="s">
        <v>4</v>
      </c>
      <c r="F110" s="321" t="s">
        <v>311</v>
      </c>
      <c r="G110" s="90" t="s">
        <v>223</v>
      </c>
      <c r="H110" s="84">
        <v>7231957</v>
      </c>
      <c r="I110" s="84">
        <v>3482703</v>
      </c>
      <c r="J110" s="84">
        <v>3136992.4</v>
      </c>
      <c r="K110" s="85">
        <f t="shared" ref="K110:K111" si="35">I110-J110</f>
        <v>345710.60000000009</v>
      </c>
      <c r="L110" s="50"/>
      <c r="M110" s="127">
        <f t="shared" si="28"/>
        <v>3749254</v>
      </c>
      <c r="N110" s="53">
        <f t="shared" si="29"/>
        <v>4094964.6</v>
      </c>
    </row>
    <row r="111" spans="1:14" s="55" customFormat="1" ht="25.5">
      <c r="A111" s="58" t="s">
        <v>186</v>
      </c>
      <c r="B111" s="182" t="s">
        <v>0</v>
      </c>
      <c r="C111" s="182" t="s">
        <v>43</v>
      </c>
      <c r="D111" s="182" t="s">
        <v>50</v>
      </c>
      <c r="E111" s="182" t="s">
        <v>7</v>
      </c>
      <c r="F111" s="322"/>
      <c r="G111" s="90" t="s">
        <v>223</v>
      </c>
      <c r="H111" s="84">
        <v>843586543</v>
      </c>
      <c r="I111" s="84">
        <v>471979130</v>
      </c>
      <c r="J111" s="84">
        <v>471166909.80000001</v>
      </c>
      <c r="K111" s="85">
        <f t="shared" si="35"/>
        <v>812220.19999998808</v>
      </c>
      <c r="L111" s="60"/>
      <c r="M111" s="127">
        <f t="shared" si="28"/>
        <v>371607413</v>
      </c>
      <c r="N111" s="53">
        <f t="shared" si="29"/>
        <v>372419633.19999999</v>
      </c>
    </row>
    <row r="112" spans="1:14" s="175" customFormat="1" ht="25.5">
      <c r="A112" s="80" t="s">
        <v>237</v>
      </c>
      <c r="B112" s="4" t="s">
        <v>0</v>
      </c>
      <c r="C112" s="4" t="s">
        <v>43</v>
      </c>
      <c r="D112" s="4" t="s">
        <v>248</v>
      </c>
      <c r="E112" s="4" t="s">
        <v>1</v>
      </c>
      <c r="F112" s="3"/>
      <c r="G112" s="66"/>
      <c r="H112" s="83">
        <f>SUM(H113:H114)</f>
        <v>1503542</v>
      </c>
      <c r="I112" s="83">
        <f>SUM(I113:I114)</f>
        <v>1489942</v>
      </c>
      <c r="J112" s="121">
        <f t="shared" ref="J112" si="36">SUM(J113:J114)</f>
        <v>78640</v>
      </c>
      <c r="K112" s="263">
        <f>SUM(K113:K114)</f>
        <v>1411302</v>
      </c>
      <c r="L112" s="174"/>
      <c r="M112" s="127">
        <f t="shared" si="28"/>
        <v>13600</v>
      </c>
      <c r="N112" s="53">
        <f t="shared" si="29"/>
        <v>1424902</v>
      </c>
    </row>
    <row r="113" spans="1:14" s="89" customFormat="1" ht="15" customHeight="1">
      <c r="A113" s="195" t="s">
        <v>209</v>
      </c>
      <c r="B113" s="286" t="s">
        <v>0</v>
      </c>
      <c r="C113" s="286" t="s">
        <v>43</v>
      </c>
      <c r="D113" s="286">
        <v>2240152520</v>
      </c>
      <c r="E113" s="286">
        <v>321</v>
      </c>
      <c r="F113" s="196"/>
      <c r="G113" s="137"/>
      <c r="H113" s="84">
        <v>94200</v>
      </c>
      <c r="I113" s="84">
        <v>80600</v>
      </c>
      <c r="J113" s="84">
        <v>78640</v>
      </c>
      <c r="K113" s="225">
        <f>I113-J113</f>
        <v>1960</v>
      </c>
      <c r="L113" s="60"/>
      <c r="M113" s="127">
        <f t="shared" si="28"/>
        <v>13600</v>
      </c>
      <c r="N113" s="53">
        <f t="shared" si="29"/>
        <v>15560</v>
      </c>
    </row>
    <row r="114" spans="1:14" s="89" customFormat="1" ht="25.5">
      <c r="A114" s="81" t="s">
        <v>271</v>
      </c>
      <c r="B114" s="286" t="s">
        <v>0</v>
      </c>
      <c r="C114" s="286" t="s">
        <v>43</v>
      </c>
      <c r="D114" s="286">
        <v>2240152520</v>
      </c>
      <c r="E114" s="286">
        <v>323</v>
      </c>
      <c r="F114" s="196"/>
      <c r="G114" s="137"/>
      <c r="H114" s="84">
        <v>1409342</v>
      </c>
      <c r="I114" s="84">
        <v>1409342</v>
      </c>
      <c r="J114" s="84">
        <v>0</v>
      </c>
      <c r="K114" s="225">
        <f>I114-J114</f>
        <v>1409342</v>
      </c>
      <c r="L114" s="248"/>
      <c r="M114" s="127">
        <f t="shared" si="28"/>
        <v>0</v>
      </c>
      <c r="N114" s="53">
        <f t="shared" si="29"/>
        <v>1409342</v>
      </c>
    </row>
    <row r="115" spans="1:14" s="54" customFormat="1" ht="25.5">
      <c r="A115" s="80" t="s">
        <v>155</v>
      </c>
      <c r="B115" s="4" t="s">
        <v>0</v>
      </c>
      <c r="C115" s="4" t="s">
        <v>43</v>
      </c>
      <c r="D115" s="4" t="s">
        <v>51</v>
      </c>
      <c r="E115" s="4" t="s">
        <v>1</v>
      </c>
      <c r="F115" s="3" t="s">
        <v>109</v>
      </c>
      <c r="G115" s="66" t="s">
        <v>109</v>
      </c>
      <c r="H115" s="83">
        <f>SUM(H116:H117)</f>
        <v>39700000</v>
      </c>
      <c r="I115" s="83">
        <f>SUM(I116:I117)</f>
        <v>26184245</v>
      </c>
      <c r="J115" s="121">
        <f t="shared" ref="J115" si="37">SUM(J116:J117)</f>
        <v>26173711.219999999</v>
      </c>
      <c r="K115" s="83">
        <f>SUM(K116:K117)</f>
        <v>10533.779999999999</v>
      </c>
      <c r="M115" s="127">
        <f t="shared" si="28"/>
        <v>13515755</v>
      </c>
      <c r="N115" s="53">
        <f t="shared" si="29"/>
        <v>13526288.780000001</v>
      </c>
    </row>
    <row r="116" spans="1:14" s="56" customFormat="1">
      <c r="A116" s="58" t="s">
        <v>94</v>
      </c>
      <c r="B116" s="182" t="s">
        <v>0</v>
      </c>
      <c r="C116" s="182" t="s">
        <v>43</v>
      </c>
      <c r="D116" s="182" t="s">
        <v>51</v>
      </c>
      <c r="E116" s="182" t="s">
        <v>4</v>
      </c>
      <c r="F116" s="59" t="s">
        <v>109</v>
      </c>
      <c r="G116" s="96" t="s">
        <v>109</v>
      </c>
      <c r="H116" s="84">
        <v>280000</v>
      </c>
      <c r="I116" s="84">
        <v>163700</v>
      </c>
      <c r="J116" s="84">
        <v>155735.22</v>
      </c>
      <c r="K116" s="85">
        <f t="shared" ref="K116:K117" si="38">I116-J116</f>
        <v>7964.7799999999988</v>
      </c>
      <c r="L116" s="50"/>
      <c r="M116" s="127">
        <f t="shared" si="28"/>
        <v>116300</v>
      </c>
      <c r="N116" s="53">
        <f t="shared" si="29"/>
        <v>124264.78</v>
      </c>
    </row>
    <row r="117" spans="1:14" s="54" customFormat="1" ht="25.5">
      <c r="A117" s="58" t="s">
        <v>189</v>
      </c>
      <c r="B117" s="182" t="s">
        <v>0</v>
      </c>
      <c r="C117" s="182" t="s">
        <v>43</v>
      </c>
      <c r="D117" s="182" t="s">
        <v>51</v>
      </c>
      <c r="E117" s="182" t="s">
        <v>32</v>
      </c>
      <c r="F117" s="59" t="s">
        <v>109</v>
      </c>
      <c r="G117" s="96" t="s">
        <v>109</v>
      </c>
      <c r="H117" s="84">
        <v>39420000</v>
      </c>
      <c r="I117" s="84">
        <v>26020545</v>
      </c>
      <c r="J117" s="84">
        <v>26017976</v>
      </c>
      <c r="K117" s="85">
        <f t="shared" si="38"/>
        <v>2569</v>
      </c>
      <c r="M117" s="127">
        <f t="shared" si="28"/>
        <v>13399455</v>
      </c>
      <c r="N117" s="53">
        <f t="shared" si="29"/>
        <v>13402024</v>
      </c>
    </row>
    <row r="118" spans="1:14" s="54" customFormat="1">
      <c r="A118" s="80" t="s">
        <v>251</v>
      </c>
      <c r="B118" s="4" t="s">
        <v>0</v>
      </c>
      <c r="C118" s="4" t="s">
        <v>43</v>
      </c>
      <c r="D118" s="4" t="s">
        <v>250</v>
      </c>
      <c r="E118" s="4" t="s">
        <v>1</v>
      </c>
      <c r="F118" s="3" t="s">
        <v>109</v>
      </c>
      <c r="G118" s="66" t="s">
        <v>109</v>
      </c>
      <c r="H118" s="83">
        <f>SUM(H119:H119)</f>
        <v>9180000</v>
      </c>
      <c r="I118" s="83">
        <f>SUM(I119:I119)</f>
        <v>4342827.96</v>
      </c>
      <c r="J118" s="121">
        <f>SUM(J119:J119)</f>
        <v>4314827.96</v>
      </c>
      <c r="K118" s="83">
        <f>SUM(K119:K119)</f>
        <v>28000</v>
      </c>
      <c r="M118" s="127">
        <f t="shared" si="28"/>
        <v>4837172.04</v>
      </c>
      <c r="N118" s="53">
        <f t="shared" si="29"/>
        <v>4865172.04</v>
      </c>
    </row>
    <row r="119" spans="1:14" s="54" customFormat="1" ht="25.5">
      <c r="A119" s="58" t="s">
        <v>189</v>
      </c>
      <c r="B119" s="182" t="s">
        <v>0</v>
      </c>
      <c r="C119" s="182" t="s">
        <v>43</v>
      </c>
      <c r="D119" s="182" t="s">
        <v>250</v>
      </c>
      <c r="E119" s="182" t="s">
        <v>32</v>
      </c>
      <c r="F119" s="59" t="s">
        <v>109</v>
      </c>
      <c r="G119" s="96" t="s">
        <v>109</v>
      </c>
      <c r="H119" s="84">
        <v>9180000</v>
      </c>
      <c r="I119" s="84">
        <v>4342827.96</v>
      </c>
      <c r="J119" s="84">
        <v>4314827.96</v>
      </c>
      <c r="K119" s="85">
        <f>I119-J119</f>
        <v>28000</v>
      </c>
      <c r="M119" s="127">
        <f t="shared" si="28"/>
        <v>4837172.04</v>
      </c>
      <c r="N119" s="53">
        <f t="shared" si="29"/>
        <v>4865172.04</v>
      </c>
    </row>
    <row r="120" spans="1:14" s="54" customFormat="1" ht="63.75">
      <c r="A120" s="80" t="s">
        <v>156</v>
      </c>
      <c r="B120" s="4" t="s">
        <v>0</v>
      </c>
      <c r="C120" s="4" t="s">
        <v>43</v>
      </c>
      <c r="D120" s="4" t="s">
        <v>52</v>
      </c>
      <c r="E120" s="4" t="s">
        <v>1</v>
      </c>
      <c r="F120" s="3" t="s">
        <v>109</v>
      </c>
      <c r="G120" s="66" t="s">
        <v>109</v>
      </c>
      <c r="H120" s="83">
        <f>SUM(H121:H122)</f>
        <v>3426339</v>
      </c>
      <c r="I120" s="83">
        <f>SUM(I121:I122)</f>
        <v>1692140</v>
      </c>
      <c r="J120" s="121">
        <f t="shared" ref="J120" si="39">SUM(J121:J122)</f>
        <v>1620804.4</v>
      </c>
      <c r="K120" s="83">
        <f>SUM(K121:K122)</f>
        <v>71335.600000000006</v>
      </c>
      <c r="M120" s="127">
        <f t="shared" si="28"/>
        <v>1734199</v>
      </c>
      <c r="N120" s="53">
        <f t="shared" si="29"/>
        <v>1805534.6</v>
      </c>
    </row>
    <row r="121" spans="1:14" s="56" customFormat="1">
      <c r="A121" s="58" t="s">
        <v>94</v>
      </c>
      <c r="B121" s="182" t="s">
        <v>0</v>
      </c>
      <c r="C121" s="182" t="s">
        <v>43</v>
      </c>
      <c r="D121" s="182" t="s">
        <v>52</v>
      </c>
      <c r="E121" s="182" t="s">
        <v>4</v>
      </c>
      <c r="F121" s="59" t="s">
        <v>109</v>
      </c>
      <c r="G121" s="96" t="s">
        <v>109</v>
      </c>
      <c r="H121" s="84">
        <v>33339</v>
      </c>
      <c r="I121" s="84">
        <v>30140</v>
      </c>
      <c r="J121" s="84">
        <v>8804.4</v>
      </c>
      <c r="K121" s="85">
        <f t="shared" ref="K121:K122" si="40">I121-J121</f>
        <v>21335.599999999999</v>
      </c>
      <c r="L121" s="50"/>
      <c r="M121" s="127">
        <f t="shared" si="28"/>
        <v>3199</v>
      </c>
      <c r="N121" s="53">
        <f t="shared" si="29"/>
        <v>24534.6</v>
      </c>
    </row>
    <row r="122" spans="1:14" s="54" customFormat="1" ht="25.5">
      <c r="A122" s="58" t="s">
        <v>189</v>
      </c>
      <c r="B122" s="182" t="s">
        <v>0</v>
      </c>
      <c r="C122" s="182" t="s">
        <v>43</v>
      </c>
      <c r="D122" s="182" t="s">
        <v>52</v>
      </c>
      <c r="E122" s="182" t="s">
        <v>32</v>
      </c>
      <c r="F122" s="59" t="s">
        <v>109</v>
      </c>
      <c r="G122" s="96" t="s">
        <v>109</v>
      </c>
      <c r="H122" s="84">
        <v>3393000</v>
      </c>
      <c r="I122" s="84">
        <v>1662000</v>
      </c>
      <c r="J122" s="84">
        <v>1612000</v>
      </c>
      <c r="K122" s="85">
        <f t="shared" si="40"/>
        <v>50000</v>
      </c>
      <c r="M122" s="127">
        <f t="shared" si="28"/>
        <v>1731000</v>
      </c>
      <c r="N122" s="53">
        <f t="shared" si="29"/>
        <v>1781000</v>
      </c>
    </row>
    <row r="123" spans="1:14" s="54" customFormat="1" ht="102">
      <c r="A123" s="80" t="s">
        <v>157</v>
      </c>
      <c r="B123" s="4" t="s">
        <v>0</v>
      </c>
      <c r="C123" s="4" t="s">
        <v>43</v>
      </c>
      <c r="D123" s="4" t="s">
        <v>53</v>
      </c>
      <c r="E123" s="4" t="s">
        <v>1</v>
      </c>
      <c r="F123" s="3" t="s">
        <v>109</v>
      </c>
      <c r="G123" s="66" t="s">
        <v>109</v>
      </c>
      <c r="H123" s="83">
        <f>SUM(H124:H125)</f>
        <v>10643750</v>
      </c>
      <c r="I123" s="83">
        <f>SUM(I124:I125)</f>
        <v>9959244</v>
      </c>
      <c r="J123" s="121">
        <f>SUM(J124:J125)</f>
        <v>7362902.6200000001</v>
      </c>
      <c r="K123" s="83">
        <f>SUM(K124:K125)</f>
        <v>2596341.38</v>
      </c>
      <c r="M123" s="127">
        <f t="shared" si="28"/>
        <v>684506</v>
      </c>
      <c r="N123" s="53">
        <f t="shared" si="29"/>
        <v>3280847.38</v>
      </c>
    </row>
    <row r="124" spans="1:14" s="56" customFormat="1">
      <c r="A124" s="181" t="s">
        <v>94</v>
      </c>
      <c r="B124" s="287" t="s">
        <v>0</v>
      </c>
      <c r="C124" s="287" t="s">
        <v>43</v>
      </c>
      <c r="D124" s="287" t="s">
        <v>53</v>
      </c>
      <c r="E124" s="287" t="s">
        <v>4</v>
      </c>
      <c r="F124" s="115" t="s">
        <v>109</v>
      </c>
      <c r="G124" s="116" t="s">
        <v>109</v>
      </c>
      <c r="H124" s="84">
        <v>76750</v>
      </c>
      <c r="I124" s="84">
        <v>38181</v>
      </c>
      <c r="J124" s="84">
        <v>24467.54</v>
      </c>
      <c r="K124" s="85">
        <f t="shared" ref="K124:K125" si="41">I124-J124</f>
        <v>13713.46</v>
      </c>
      <c r="L124" s="50"/>
      <c r="M124" s="127">
        <f t="shared" si="28"/>
        <v>38569</v>
      </c>
      <c r="N124" s="53">
        <f t="shared" si="29"/>
        <v>52282.46</v>
      </c>
    </row>
    <row r="125" spans="1:14" s="54" customFormat="1" ht="25.5">
      <c r="A125" s="58" t="s">
        <v>186</v>
      </c>
      <c r="B125" s="182" t="s">
        <v>0</v>
      </c>
      <c r="C125" s="182" t="s">
        <v>43</v>
      </c>
      <c r="D125" s="182" t="s">
        <v>53</v>
      </c>
      <c r="E125" s="182" t="s">
        <v>7</v>
      </c>
      <c r="F125" s="59" t="s">
        <v>109</v>
      </c>
      <c r="G125" s="96" t="s">
        <v>109</v>
      </c>
      <c r="H125" s="84">
        <v>10567000</v>
      </c>
      <c r="I125" s="84">
        <v>9921063</v>
      </c>
      <c r="J125" s="84">
        <v>7338435.0800000001</v>
      </c>
      <c r="K125" s="85">
        <f t="shared" si="41"/>
        <v>2582627.92</v>
      </c>
      <c r="M125" s="127">
        <f t="shared" si="28"/>
        <v>645937</v>
      </c>
      <c r="N125" s="53">
        <f t="shared" si="29"/>
        <v>3228564.92</v>
      </c>
    </row>
    <row r="126" spans="1:14" s="54" customFormat="1" ht="76.5">
      <c r="A126" s="80" t="s">
        <v>158</v>
      </c>
      <c r="B126" s="4" t="s">
        <v>0</v>
      </c>
      <c r="C126" s="4" t="s">
        <v>43</v>
      </c>
      <c r="D126" s="4" t="s">
        <v>54</v>
      </c>
      <c r="E126" s="4" t="s">
        <v>1</v>
      </c>
      <c r="F126" s="3" t="s">
        <v>109</v>
      </c>
      <c r="G126" s="66" t="s">
        <v>109</v>
      </c>
      <c r="H126" s="83">
        <f>SUM(H127:H129)</f>
        <v>855000</v>
      </c>
      <c r="I126" s="83">
        <f>SUM(I127:I129)</f>
        <v>346460</v>
      </c>
      <c r="J126" s="121">
        <f>SUM(J127:J129)</f>
        <v>149866.97999999998</v>
      </c>
      <c r="K126" s="83">
        <f>SUM(K127:K129)</f>
        <v>196593.02000000002</v>
      </c>
      <c r="M126" s="127">
        <f t="shared" si="28"/>
        <v>508540</v>
      </c>
      <c r="N126" s="53">
        <f t="shared" si="29"/>
        <v>705133.02</v>
      </c>
    </row>
    <row r="127" spans="1:14" s="54" customFormat="1">
      <c r="A127" s="58" t="s">
        <v>94</v>
      </c>
      <c r="B127" s="182" t="s">
        <v>0</v>
      </c>
      <c r="C127" s="182" t="s">
        <v>43</v>
      </c>
      <c r="D127" s="182" t="s">
        <v>54</v>
      </c>
      <c r="E127" s="182" t="s">
        <v>4</v>
      </c>
      <c r="F127" s="59" t="s">
        <v>109</v>
      </c>
      <c r="G127" s="96" t="s">
        <v>109</v>
      </c>
      <c r="H127" s="84">
        <v>5000</v>
      </c>
      <c r="I127" s="84">
        <v>2072</v>
      </c>
      <c r="J127" s="84">
        <v>804.4</v>
      </c>
      <c r="K127" s="85">
        <f t="shared" ref="K127:K128" si="42">I127-J127</f>
        <v>1267.5999999999999</v>
      </c>
      <c r="M127" s="127">
        <f t="shared" si="28"/>
        <v>2928</v>
      </c>
      <c r="N127" s="53">
        <f t="shared" si="29"/>
        <v>4195.6000000000004</v>
      </c>
    </row>
    <row r="128" spans="1:14" s="56" customFormat="1" ht="25.5">
      <c r="A128" s="58" t="s">
        <v>186</v>
      </c>
      <c r="B128" s="182" t="s">
        <v>0</v>
      </c>
      <c r="C128" s="182" t="s">
        <v>43</v>
      </c>
      <c r="D128" s="182" t="s">
        <v>54</v>
      </c>
      <c r="E128" s="182" t="s">
        <v>7</v>
      </c>
      <c r="F128" s="59" t="s">
        <v>109</v>
      </c>
      <c r="G128" s="96" t="s">
        <v>109</v>
      </c>
      <c r="H128" s="84">
        <v>700000</v>
      </c>
      <c r="I128" s="84">
        <v>194388</v>
      </c>
      <c r="J128" s="84">
        <v>149062.57999999999</v>
      </c>
      <c r="K128" s="85">
        <f t="shared" si="42"/>
        <v>45325.420000000013</v>
      </c>
      <c r="L128" s="50"/>
      <c r="M128" s="127">
        <f t="shared" si="28"/>
        <v>505612</v>
      </c>
      <c r="N128" s="53">
        <f t="shared" si="29"/>
        <v>550937.42000000004</v>
      </c>
    </row>
    <row r="129" spans="1:14" s="54" customFormat="1" ht="38.25">
      <c r="A129" s="58" t="s">
        <v>185</v>
      </c>
      <c r="B129" s="182" t="s">
        <v>0</v>
      </c>
      <c r="C129" s="182" t="s">
        <v>43</v>
      </c>
      <c r="D129" s="182" t="s">
        <v>54</v>
      </c>
      <c r="E129" s="182" t="s">
        <v>12</v>
      </c>
      <c r="F129" s="59" t="s">
        <v>109</v>
      </c>
      <c r="G129" s="96" t="s">
        <v>109</v>
      </c>
      <c r="H129" s="84">
        <v>150000</v>
      </c>
      <c r="I129" s="84">
        <v>150000</v>
      </c>
      <c r="J129" s="84">
        <v>0</v>
      </c>
      <c r="K129" s="85">
        <f>I129-J129</f>
        <v>150000</v>
      </c>
      <c r="M129" s="127">
        <f t="shared" si="28"/>
        <v>0</v>
      </c>
      <c r="N129" s="53">
        <f t="shared" si="29"/>
        <v>150000</v>
      </c>
    </row>
    <row r="130" spans="1:14" s="56" customFormat="1" ht="38.25">
      <c r="A130" s="80" t="s">
        <v>159</v>
      </c>
      <c r="B130" s="4" t="s">
        <v>0</v>
      </c>
      <c r="C130" s="4" t="s">
        <v>43</v>
      </c>
      <c r="D130" s="4" t="s">
        <v>55</v>
      </c>
      <c r="E130" s="4" t="s">
        <v>1</v>
      </c>
      <c r="F130" s="3" t="s">
        <v>109</v>
      </c>
      <c r="G130" s="66" t="s">
        <v>109</v>
      </c>
      <c r="H130" s="83">
        <f>SUM(H131)</f>
        <v>2080000</v>
      </c>
      <c r="I130" s="83">
        <f>SUM(I131)</f>
        <v>0</v>
      </c>
      <c r="J130" s="121">
        <f t="shared" ref="J130" si="43">SUM(J131)</f>
        <v>0</v>
      </c>
      <c r="K130" s="83">
        <f>SUM(K131)</f>
        <v>0</v>
      </c>
      <c r="L130" s="50"/>
      <c r="M130" s="127">
        <f t="shared" si="28"/>
        <v>2080000</v>
      </c>
      <c r="N130" s="53">
        <f t="shared" si="29"/>
        <v>2080000</v>
      </c>
    </row>
    <row r="131" spans="1:14" s="54" customFormat="1" ht="25.5">
      <c r="A131" s="58" t="s">
        <v>189</v>
      </c>
      <c r="B131" s="182" t="s">
        <v>0</v>
      </c>
      <c r="C131" s="182" t="s">
        <v>43</v>
      </c>
      <c r="D131" s="182" t="s">
        <v>55</v>
      </c>
      <c r="E131" s="182" t="s">
        <v>32</v>
      </c>
      <c r="F131" s="59" t="s">
        <v>109</v>
      </c>
      <c r="G131" s="96" t="s">
        <v>109</v>
      </c>
      <c r="H131" s="84">
        <v>2080000</v>
      </c>
      <c r="I131" s="84">
        <v>0</v>
      </c>
      <c r="J131" s="84">
        <v>0</v>
      </c>
      <c r="K131" s="85">
        <f>I131-J131</f>
        <v>0</v>
      </c>
      <c r="M131" s="127">
        <f t="shared" si="28"/>
        <v>2080000</v>
      </c>
      <c r="N131" s="53">
        <f t="shared" si="29"/>
        <v>2080000</v>
      </c>
    </row>
    <row r="132" spans="1:14" s="54" customFormat="1" ht="44.25" customHeight="1">
      <c r="A132" s="80" t="s">
        <v>160</v>
      </c>
      <c r="B132" s="4" t="s">
        <v>0</v>
      </c>
      <c r="C132" s="4" t="s">
        <v>43</v>
      </c>
      <c r="D132" s="4" t="s">
        <v>56</v>
      </c>
      <c r="E132" s="4" t="s">
        <v>1</v>
      </c>
      <c r="F132" s="3" t="s">
        <v>109</v>
      </c>
      <c r="G132" s="66" t="s">
        <v>109</v>
      </c>
      <c r="H132" s="83">
        <f>SUM(H133:H134)</f>
        <v>3023218</v>
      </c>
      <c r="I132" s="83">
        <f>SUM(I133:I134)</f>
        <v>1751803.84</v>
      </c>
      <c r="J132" s="121">
        <f t="shared" ref="J132" si="44">SUM(J133:J134)</f>
        <v>1739548.08</v>
      </c>
      <c r="K132" s="83">
        <f>SUM(K133:K134)</f>
        <v>12255.76</v>
      </c>
      <c r="M132" s="127">
        <f t="shared" si="28"/>
        <v>1271414.1599999999</v>
      </c>
      <c r="N132" s="53">
        <f t="shared" si="29"/>
        <v>1283669.92</v>
      </c>
    </row>
    <row r="133" spans="1:14" s="56" customFormat="1">
      <c r="A133" s="58" t="s">
        <v>94</v>
      </c>
      <c r="B133" s="182" t="s">
        <v>0</v>
      </c>
      <c r="C133" s="182" t="s">
        <v>43</v>
      </c>
      <c r="D133" s="182" t="s">
        <v>56</v>
      </c>
      <c r="E133" s="182" t="s">
        <v>4</v>
      </c>
      <c r="F133" s="59" t="s">
        <v>109</v>
      </c>
      <c r="G133" s="96" t="s">
        <v>109</v>
      </c>
      <c r="H133" s="84">
        <v>23218</v>
      </c>
      <c r="I133" s="84">
        <v>11803.84</v>
      </c>
      <c r="J133" s="84">
        <v>9548.08</v>
      </c>
      <c r="K133" s="85">
        <f t="shared" ref="K133:K134" si="45">I133-J133</f>
        <v>2255.7600000000002</v>
      </c>
      <c r="L133" s="50"/>
      <c r="M133" s="127">
        <f t="shared" si="28"/>
        <v>11414.16</v>
      </c>
      <c r="N133" s="53">
        <f t="shared" si="29"/>
        <v>13669.92</v>
      </c>
    </row>
    <row r="134" spans="1:14" s="54" customFormat="1" ht="25.5">
      <c r="A134" s="58" t="s">
        <v>189</v>
      </c>
      <c r="B134" s="182" t="s">
        <v>0</v>
      </c>
      <c r="C134" s="182" t="s">
        <v>43</v>
      </c>
      <c r="D134" s="182" t="s">
        <v>56</v>
      </c>
      <c r="E134" s="182" t="s">
        <v>32</v>
      </c>
      <c r="F134" s="59" t="s">
        <v>109</v>
      </c>
      <c r="G134" s="96" t="s">
        <v>109</v>
      </c>
      <c r="H134" s="84">
        <v>3000000</v>
      </c>
      <c r="I134" s="84">
        <v>1740000</v>
      </c>
      <c r="J134" s="84">
        <v>1730000</v>
      </c>
      <c r="K134" s="85">
        <f t="shared" si="45"/>
        <v>10000</v>
      </c>
      <c r="M134" s="127">
        <f t="shared" si="28"/>
        <v>1260000</v>
      </c>
      <c r="N134" s="53">
        <f t="shared" si="29"/>
        <v>1270000</v>
      </c>
    </row>
    <row r="135" spans="1:14" s="56" customFormat="1" ht="41.25" customHeight="1">
      <c r="A135" s="80" t="s">
        <v>161</v>
      </c>
      <c r="B135" s="4" t="s">
        <v>0</v>
      </c>
      <c r="C135" s="4" t="s">
        <v>43</v>
      </c>
      <c r="D135" s="4" t="s">
        <v>57</v>
      </c>
      <c r="E135" s="4" t="s">
        <v>1</v>
      </c>
      <c r="F135" s="3" t="s">
        <v>109</v>
      </c>
      <c r="G135" s="66" t="s">
        <v>109</v>
      </c>
      <c r="H135" s="83">
        <f>SUM(H136)</f>
        <v>2886300</v>
      </c>
      <c r="I135" s="83">
        <f>SUM(I136)</f>
        <v>0</v>
      </c>
      <c r="J135" s="121">
        <f t="shared" ref="J135" si="46">SUM(J136)</f>
        <v>0</v>
      </c>
      <c r="K135" s="83">
        <f>SUM(K136)</f>
        <v>0</v>
      </c>
      <c r="L135" s="50"/>
      <c r="M135" s="127">
        <f t="shared" si="28"/>
        <v>2886300</v>
      </c>
      <c r="N135" s="53">
        <f t="shared" si="29"/>
        <v>2886300</v>
      </c>
    </row>
    <row r="136" spans="1:14" s="54" customFormat="1" ht="25.5">
      <c r="A136" s="58" t="s">
        <v>189</v>
      </c>
      <c r="B136" s="182" t="s">
        <v>0</v>
      </c>
      <c r="C136" s="182" t="s">
        <v>43</v>
      </c>
      <c r="D136" s="182" t="s">
        <v>57</v>
      </c>
      <c r="E136" s="182" t="s">
        <v>32</v>
      </c>
      <c r="F136" s="59" t="s">
        <v>109</v>
      </c>
      <c r="G136" s="96" t="s">
        <v>109</v>
      </c>
      <c r="H136" s="84">
        <v>2886300</v>
      </c>
      <c r="I136" s="84">
        <v>0</v>
      </c>
      <c r="J136" s="84">
        <v>0</v>
      </c>
      <c r="K136" s="85">
        <f>I136-J136</f>
        <v>0</v>
      </c>
      <c r="M136" s="127">
        <f t="shared" si="28"/>
        <v>2886300</v>
      </c>
      <c r="N136" s="53">
        <f t="shared" si="29"/>
        <v>2886300</v>
      </c>
    </row>
    <row r="137" spans="1:14" s="54" customFormat="1" ht="63.75">
      <c r="A137" s="80" t="s">
        <v>333</v>
      </c>
      <c r="B137" s="4" t="s">
        <v>0</v>
      </c>
      <c r="C137" s="4" t="s">
        <v>43</v>
      </c>
      <c r="D137" s="4">
        <v>2240171200</v>
      </c>
      <c r="E137" s="4" t="s">
        <v>1</v>
      </c>
      <c r="F137" s="3" t="s">
        <v>109</v>
      </c>
      <c r="G137" s="66" t="s">
        <v>109</v>
      </c>
      <c r="H137" s="83">
        <f>SUM(H138)</f>
        <v>12000000</v>
      </c>
      <c r="I137" s="83">
        <f t="shared" ref="I137:K137" si="47">SUM(I138)</f>
        <v>9600000</v>
      </c>
      <c r="J137" s="83">
        <f t="shared" si="47"/>
        <v>8400000</v>
      </c>
      <c r="K137" s="83">
        <f t="shared" si="47"/>
        <v>1200000</v>
      </c>
      <c r="M137" s="127">
        <f t="shared" ref="M137:M138" si="48">H137-I137</f>
        <v>2400000</v>
      </c>
      <c r="N137" s="53">
        <f t="shared" ref="N137:N138" si="49">H137-J137</f>
        <v>3600000</v>
      </c>
    </row>
    <row r="138" spans="1:14" s="178" customFormat="1" ht="25.5">
      <c r="A138" s="58" t="s">
        <v>189</v>
      </c>
      <c r="B138" s="182" t="s">
        <v>0</v>
      </c>
      <c r="C138" s="182" t="s">
        <v>43</v>
      </c>
      <c r="D138" s="182">
        <v>2240171200</v>
      </c>
      <c r="E138" s="182" t="s">
        <v>32</v>
      </c>
      <c r="F138" s="59" t="s">
        <v>109</v>
      </c>
      <c r="G138" s="96" t="s">
        <v>109</v>
      </c>
      <c r="H138" s="84">
        <v>12000000</v>
      </c>
      <c r="I138" s="84">
        <v>9600000</v>
      </c>
      <c r="J138" s="84">
        <v>8400000</v>
      </c>
      <c r="K138" s="177">
        <f>I138-J138</f>
        <v>1200000</v>
      </c>
      <c r="M138" s="317">
        <f t="shared" si="48"/>
        <v>2400000</v>
      </c>
      <c r="N138" s="317">
        <f t="shared" si="49"/>
        <v>3600000</v>
      </c>
    </row>
    <row r="139" spans="1:14" s="54" customFormat="1">
      <c r="A139" s="80" t="s">
        <v>162</v>
      </c>
      <c r="B139" s="4" t="s">
        <v>0</v>
      </c>
      <c r="C139" s="4" t="s">
        <v>43</v>
      </c>
      <c r="D139" s="4" t="s">
        <v>58</v>
      </c>
      <c r="E139" s="4" t="s">
        <v>1</v>
      </c>
      <c r="F139" s="3" t="s">
        <v>109</v>
      </c>
      <c r="G139" s="66" t="s">
        <v>109</v>
      </c>
      <c r="H139" s="83">
        <f>SUM(H140:H141)</f>
        <v>423367131</v>
      </c>
      <c r="I139" s="83">
        <f>SUM(I140:I141)</f>
        <v>267781254</v>
      </c>
      <c r="J139" s="121">
        <f t="shared" ref="J139" si="50">SUM(J140:J141)</f>
        <v>267315016.77000001</v>
      </c>
      <c r="K139" s="83">
        <f>SUM(K140:K141)</f>
        <v>466237.23000000115</v>
      </c>
      <c r="M139" s="127">
        <f t="shared" si="28"/>
        <v>155585877</v>
      </c>
      <c r="N139" s="53">
        <f t="shared" si="29"/>
        <v>156052114.22999999</v>
      </c>
    </row>
    <row r="140" spans="1:14" s="56" customFormat="1">
      <c r="A140" s="58" t="s">
        <v>94</v>
      </c>
      <c r="B140" s="182" t="s">
        <v>0</v>
      </c>
      <c r="C140" s="182" t="s">
        <v>43</v>
      </c>
      <c r="D140" s="182" t="s">
        <v>58</v>
      </c>
      <c r="E140" s="182" t="s">
        <v>4</v>
      </c>
      <c r="F140" s="59" t="s">
        <v>109</v>
      </c>
      <c r="G140" s="96" t="s">
        <v>109</v>
      </c>
      <c r="H140" s="84">
        <v>4081131</v>
      </c>
      <c r="I140" s="84">
        <v>2252159</v>
      </c>
      <c r="J140" s="84">
        <v>1950695.8</v>
      </c>
      <c r="K140" s="85">
        <f t="shared" ref="K140:K141" si="51">I140-J140</f>
        <v>301463.19999999995</v>
      </c>
      <c r="L140" s="50"/>
      <c r="M140" s="127">
        <f t="shared" si="28"/>
        <v>1828972</v>
      </c>
      <c r="N140" s="53">
        <f t="shared" si="29"/>
        <v>2130435.2000000002</v>
      </c>
    </row>
    <row r="141" spans="1:14" s="54" customFormat="1" ht="25.5">
      <c r="A141" s="58" t="s">
        <v>189</v>
      </c>
      <c r="B141" s="182" t="s">
        <v>0</v>
      </c>
      <c r="C141" s="182" t="s">
        <v>43</v>
      </c>
      <c r="D141" s="182" t="s">
        <v>58</v>
      </c>
      <c r="E141" s="182" t="s">
        <v>32</v>
      </c>
      <c r="F141" s="59" t="s">
        <v>109</v>
      </c>
      <c r="G141" s="96" t="s">
        <v>109</v>
      </c>
      <c r="H141" s="84">
        <v>419286000</v>
      </c>
      <c r="I141" s="84">
        <v>265529095</v>
      </c>
      <c r="J141" s="84">
        <v>265364320.97</v>
      </c>
      <c r="K141" s="85">
        <f t="shared" si="51"/>
        <v>164774.03000000119</v>
      </c>
      <c r="M141" s="127">
        <f t="shared" si="28"/>
        <v>153756905</v>
      </c>
      <c r="N141" s="53">
        <f t="shared" si="29"/>
        <v>153921679.03</v>
      </c>
    </row>
    <row r="142" spans="1:14" s="54" customFormat="1" ht="25.5">
      <c r="A142" s="80" t="s">
        <v>163</v>
      </c>
      <c r="B142" s="4" t="s">
        <v>0</v>
      </c>
      <c r="C142" s="4" t="s">
        <v>43</v>
      </c>
      <c r="D142" s="4" t="s">
        <v>59</v>
      </c>
      <c r="E142" s="4" t="s">
        <v>1</v>
      </c>
      <c r="F142" s="3" t="s">
        <v>109</v>
      </c>
      <c r="G142" s="66" t="s">
        <v>109</v>
      </c>
      <c r="H142" s="83">
        <f>SUM(H143:H144)</f>
        <v>80553039</v>
      </c>
      <c r="I142" s="83">
        <f>SUM(I143:I144)</f>
        <v>49407862</v>
      </c>
      <c r="J142" s="121">
        <f>SUM(J143:J144)</f>
        <v>49380745.630000003</v>
      </c>
      <c r="K142" s="83">
        <f>SUM(K143:K144)</f>
        <v>27116.369999997027</v>
      </c>
      <c r="M142" s="127">
        <f t="shared" si="28"/>
        <v>31145177</v>
      </c>
      <c r="N142" s="53">
        <f t="shared" si="29"/>
        <v>31172293.369999997</v>
      </c>
    </row>
    <row r="143" spans="1:14" s="56" customFormat="1">
      <c r="A143" s="58" t="s">
        <v>94</v>
      </c>
      <c r="B143" s="182" t="s">
        <v>0</v>
      </c>
      <c r="C143" s="182" t="s">
        <v>43</v>
      </c>
      <c r="D143" s="182" t="s">
        <v>59</v>
      </c>
      <c r="E143" s="182" t="s">
        <v>4</v>
      </c>
      <c r="F143" s="59" t="s">
        <v>109</v>
      </c>
      <c r="G143" s="96" t="s">
        <v>109</v>
      </c>
      <c r="H143" s="84">
        <v>868767</v>
      </c>
      <c r="I143" s="84">
        <v>446608</v>
      </c>
      <c r="J143" s="84">
        <v>431322.93</v>
      </c>
      <c r="K143" s="85">
        <f t="shared" ref="K143:K144" si="52">I143-J143</f>
        <v>15285.070000000007</v>
      </c>
      <c r="L143" s="50"/>
      <c r="M143" s="127">
        <f t="shared" si="28"/>
        <v>422159</v>
      </c>
      <c r="N143" s="53">
        <f t="shared" si="29"/>
        <v>437444.07</v>
      </c>
    </row>
    <row r="144" spans="1:14" s="54" customFormat="1" ht="25.5">
      <c r="A144" s="58" t="s">
        <v>189</v>
      </c>
      <c r="B144" s="182" t="s">
        <v>0</v>
      </c>
      <c r="C144" s="182" t="s">
        <v>43</v>
      </c>
      <c r="D144" s="182" t="s">
        <v>59</v>
      </c>
      <c r="E144" s="182" t="s">
        <v>32</v>
      </c>
      <c r="F144" s="59" t="s">
        <v>109</v>
      </c>
      <c r="G144" s="96" t="s">
        <v>109</v>
      </c>
      <c r="H144" s="84">
        <v>79684272</v>
      </c>
      <c r="I144" s="84">
        <v>48961254</v>
      </c>
      <c r="J144" s="84">
        <v>48949422.700000003</v>
      </c>
      <c r="K144" s="85">
        <f t="shared" si="52"/>
        <v>11831.29999999702</v>
      </c>
      <c r="M144" s="127">
        <f t="shared" si="28"/>
        <v>30723018</v>
      </c>
      <c r="N144" s="53">
        <f t="shared" si="29"/>
        <v>30734849.299999997</v>
      </c>
    </row>
    <row r="145" spans="1:14" s="89" customFormat="1">
      <c r="A145" s="80" t="s">
        <v>164</v>
      </c>
      <c r="B145" s="4" t="s">
        <v>0</v>
      </c>
      <c r="C145" s="4" t="s">
        <v>43</v>
      </c>
      <c r="D145" s="4" t="s">
        <v>60</v>
      </c>
      <c r="E145" s="4" t="s">
        <v>1</v>
      </c>
      <c r="F145" s="3" t="s">
        <v>109</v>
      </c>
      <c r="G145" s="66" t="s">
        <v>109</v>
      </c>
      <c r="H145" s="83">
        <f>SUM(H146:H147)</f>
        <v>17989881</v>
      </c>
      <c r="I145" s="83">
        <f>SUM(I146:I147)</f>
        <v>7117230</v>
      </c>
      <c r="J145" s="121">
        <f>SUM(J146:J147)</f>
        <v>7105737.75</v>
      </c>
      <c r="K145" s="83">
        <f>SUM(K146:K147)</f>
        <v>11492.25</v>
      </c>
      <c r="L145" s="60"/>
      <c r="M145" s="127">
        <f t="shared" si="28"/>
        <v>10872651</v>
      </c>
      <c r="N145" s="53">
        <f t="shared" si="29"/>
        <v>10884143.25</v>
      </c>
    </row>
    <row r="146" spans="1:14" s="56" customFormat="1">
      <c r="A146" s="58" t="s">
        <v>94</v>
      </c>
      <c r="B146" s="182" t="s">
        <v>0</v>
      </c>
      <c r="C146" s="182" t="s">
        <v>43</v>
      </c>
      <c r="D146" s="182" t="s">
        <v>60</v>
      </c>
      <c r="E146" s="182" t="s">
        <v>4</v>
      </c>
      <c r="F146" s="59" t="s">
        <v>109</v>
      </c>
      <c r="G146" s="96" t="s">
        <v>109</v>
      </c>
      <c r="H146" s="84">
        <v>249081</v>
      </c>
      <c r="I146" s="84">
        <v>88623</v>
      </c>
      <c r="J146" s="84">
        <v>79365.75</v>
      </c>
      <c r="K146" s="85">
        <f t="shared" ref="K146:K147" si="53">I146-J146</f>
        <v>9257.25</v>
      </c>
      <c r="L146" s="50"/>
      <c r="M146" s="127">
        <f t="shared" si="28"/>
        <v>160458</v>
      </c>
      <c r="N146" s="53">
        <f t="shared" si="29"/>
        <v>169715.25</v>
      </c>
    </row>
    <row r="147" spans="1:14" s="55" customFormat="1" ht="25.5">
      <c r="A147" s="81" t="s">
        <v>189</v>
      </c>
      <c r="B147" s="182" t="s">
        <v>0</v>
      </c>
      <c r="C147" s="182" t="s">
        <v>43</v>
      </c>
      <c r="D147" s="182" t="s">
        <v>60</v>
      </c>
      <c r="E147" s="182" t="s">
        <v>32</v>
      </c>
      <c r="F147" s="57" t="s">
        <v>109</v>
      </c>
      <c r="G147" s="97" t="s">
        <v>109</v>
      </c>
      <c r="H147" s="84">
        <v>17740800</v>
      </c>
      <c r="I147" s="84">
        <v>7028607</v>
      </c>
      <c r="J147" s="84">
        <v>7026372</v>
      </c>
      <c r="K147" s="85">
        <f t="shared" si="53"/>
        <v>2235</v>
      </c>
      <c r="L147" s="60"/>
      <c r="M147" s="127">
        <f t="shared" si="28"/>
        <v>10712193</v>
      </c>
      <c r="N147" s="53">
        <f t="shared" si="29"/>
        <v>10714428</v>
      </c>
    </row>
    <row r="148" spans="1:14" s="54" customFormat="1" ht="25.5">
      <c r="A148" s="80" t="s">
        <v>165</v>
      </c>
      <c r="B148" s="4" t="s">
        <v>0</v>
      </c>
      <c r="C148" s="4" t="s">
        <v>43</v>
      </c>
      <c r="D148" s="4" t="s">
        <v>61</v>
      </c>
      <c r="E148" s="4" t="s">
        <v>1</v>
      </c>
      <c r="F148" s="3" t="s">
        <v>109</v>
      </c>
      <c r="G148" s="66" t="s">
        <v>109</v>
      </c>
      <c r="H148" s="83">
        <f>SUM(H149:H150)</f>
        <v>189421569</v>
      </c>
      <c r="I148" s="83">
        <f>SUM(I149:I150)</f>
        <v>139871809</v>
      </c>
      <c r="J148" s="121">
        <f>SUM(J149:J150)</f>
        <v>139604188.24000001</v>
      </c>
      <c r="K148" s="83">
        <f>SUM(K149:K150)</f>
        <v>267620.75999999046</v>
      </c>
      <c r="M148" s="127">
        <f t="shared" ref="M148:M212" si="54">H148-I148</f>
        <v>49549760</v>
      </c>
      <c r="N148" s="53">
        <f t="shared" ref="N148:N212" si="55">H148-J148</f>
        <v>49817380.75999999</v>
      </c>
    </row>
    <row r="149" spans="1:14" s="56" customFormat="1">
      <c r="A149" s="58" t="s">
        <v>94</v>
      </c>
      <c r="B149" s="182" t="s">
        <v>0</v>
      </c>
      <c r="C149" s="182" t="s">
        <v>43</v>
      </c>
      <c r="D149" s="182" t="s">
        <v>61</v>
      </c>
      <c r="E149" s="182" t="s">
        <v>4</v>
      </c>
      <c r="F149" s="59" t="s">
        <v>109</v>
      </c>
      <c r="G149" s="96" t="s">
        <v>109</v>
      </c>
      <c r="H149" s="84">
        <v>1729000</v>
      </c>
      <c r="I149" s="84">
        <v>1069891</v>
      </c>
      <c r="J149" s="84">
        <v>867764.5</v>
      </c>
      <c r="K149" s="85">
        <f t="shared" ref="K149:K150" si="56">I149-J149</f>
        <v>202126.5</v>
      </c>
      <c r="L149" s="50"/>
      <c r="M149" s="127">
        <f t="shared" si="54"/>
        <v>659109</v>
      </c>
      <c r="N149" s="53">
        <f t="shared" si="55"/>
        <v>861235.5</v>
      </c>
    </row>
    <row r="150" spans="1:14" s="54" customFormat="1" ht="25.5">
      <c r="A150" s="58" t="s">
        <v>186</v>
      </c>
      <c r="B150" s="182" t="s">
        <v>0</v>
      </c>
      <c r="C150" s="182" t="s">
        <v>43</v>
      </c>
      <c r="D150" s="182" t="s">
        <v>61</v>
      </c>
      <c r="E150" s="182" t="s">
        <v>7</v>
      </c>
      <c r="F150" s="59" t="s">
        <v>109</v>
      </c>
      <c r="G150" s="96" t="s">
        <v>109</v>
      </c>
      <c r="H150" s="84">
        <v>187692569</v>
      </c>
      <c r="I150" s="84">
        <v>138801918</v>
      </c>
      <c r="J150" s="84">
        <v>138736423.74000001</v>
      </c>
      <c r="K150" s="85">
        <f t="shared" si="56"/>
        <v>65494.259999990463</v>
      </c>
      <c r="M150" s="127">
        <f t="shared" si="54"/>
        <v>48890651</v>
      </c>
      <c r="N150" s="53">
        <f t="shared" si="55"/>
        <v>48956145.25999999</v>
      </c>
    </row>
    <row r="151" spans="1:14" s="54" customFormat="1" ht="38.25">
      <c r="A151" s="80" t="s">
        <v>166</v>
      </c>
      <c r="B151" s="4" t="s">
        <v>0</v>
      </c>
      <c r="C151" s="4" t="s">
        <v>43</v>
      </c>
      <c r="D151" s="4" t="s">
        <v>62</v>
      </c>
      <c r="E151" s="4" t="s">
        <v>1</v>
      </c>
      <c r="F151" s="3" t="s">
        <v>109</v>
      </c>
      <c r="G151" s="66" t="s">
        <v>109</v>
      </c>
      <c r="H151" s="83">
        <f>SUM(H152:H153)</f>
        <v>15528488</v>
      </c>
      <c r="I151" s="83">
        <f>SUM(I152:I153)</f>
        <v>11193541</v>
      </c>
      <c r="J151" s="121">
        <f>SUM(J152:J153)</f>
        <v>11189421.890000001</v>
      </c>
      <c r="K151" s="83">
        <f>SUM(K152:K153)</f>
        <v>4119.1099999992584</v>
      </c>
      <c r="M151" s="127">
        <f t="shared" si="54"/>
        <v>4334947</v>
      </c>
      <c r="N151" s="53">
        <f t="shared" si="55"/>
        <v>4339066.1099999994</v>
      </c>
    </row>
    <row r="152" spans="1:14" s="56" customFormat="1">
      <c r="A152" s="58" t="s">
        <v>94</v>
      </c>
      <c r="B152" s="182" t="s">
        <v>0</v>
      </c>
      <c r="C152" s="182" t="s">
        <v>43</v>
      </c>
      <c r="D152" s="182" t="s">
        <v>62</v>
      </c>
      <c r="E152" s="182" t="s">
        <v>4</v>
      </c>
      <c r="F152" s="59" t="s">
        <v>109</v>
      </c>
      <c r="G152" s="96" t="s">
        <v>109</v>
      </c>
      <c r="H152" s="84">
        <v>172000</v>
      </c>
      <c r="I152" s="84">
        <v>97422</v>
      </c>
      <c r="J152" s="84">
        <v>93734.34</v>
      </c>
      <c r="K152" s="85">
        <f t="shared" ref="K152:K153" si="57">I152-J152</f>
        <v>3687.6600000000035</v>
      </c>
      <c r="L152" s="50"/>
      <c r="M152" s="127">
        <f t="shared" si="54"/>
        <v>74578</v>
      </c>
      <c r="N152" s="53">
        <f t="shared" si="55"/>
        <v>78265.66</v>
      </c>
    </row>
    <row r="153" spans="1:14" s="55" customFormat="1" ht="25.5">
      <c r="A153" s="58" t="s">
        <v>186</v>
      </c>
      <c r="B153" s="182" t="s">
        <v>0</v>
      </c>
      <c r="C153" s="182" t="s">
        <v>43</v>
      </c>
      <c r="D153" s="182" t="s">
        <v>62</v>
      </c>
      <c r="E153" s="182" t="s">
        <v>7</v>
      </c>
      <c r="F153" s="59" t="s">
        <v>109</v>
      </c>
      <c r="G153" s="96" t="s">
        <v>109</v>
      </c>
      <c r="H153" s="84">
        <v>15356488</v>
      </c>
      <c r="I153" s="84">
        <v>11096119</v>
      </c>
      <c r="J153" s="84">
        <v>11095687.550000001</v>
      </c>
      <c r="K153" s="85">
        <f t="shared" si="57"/>
        <v>431.44999999925494</v>
      </c>
      <c r="L153" s="60"/>
      <c r="M153" s="127">
        <f t="shared" si="54"/>
        <v>4260369</v>
      </c>
      <c r="N153" s="53">
        <f t="shared" si="55"/>
        <v>4260800.4499999993</v>
      </c>
    </row>
    <row r="154" spans="1:14" s="89" customFormat="1" ht="38.25">
      <c r="A154" s="80" t="s">
        <v>167</v>
      </c>
      <c r="B154" s="4" t="s">
        <v>0</v>
      </c>
      <c r="C154" s="4" t="s">
        <v>43</v>
      </c>
      <c r="D154" s="4" t="s">
        <v>63</v>
      </c>
      <c r="E154" s="4" t="s">
        <v>1</v>
      </c>
      <c r="F154" s="3" t="s">
        <v>109</v>
      </c>
      <c r="G154" s="66" t="s">
        <v>109</v>
      </c>
      <c r="H154" s="83">
        <f>SUM(H155:H156)</f>
        <v>972750000</v>
      </c>
      <c r="I154" s="83">
        <f>SUM(I155:I156)</f>
        <v>773479600</v>
      </c>
      <c r="J154" s="121">
        <f>SUM(J155:J156)</f>
        <v>771477052.12</v>
      </c>
      <c r="K154" s="83">
        <f>SUM(K155:K156)</f>
        <v>2002547.8799999715</v>
      </c>
      <c r="L154" s="60"/>
      <c r="M154" s="127">
        <f t="shared" si="54"/>
        <v>199270400</v>
      </c>
      <c r="N154" s="53">
        <f t="shared" si="55"/>
        <v>201272947.88</v>
      </c>
    </row>
    <row r="155" spans="1:14" s="56" customFormat="1">
      <c r="A155" s="58" t="s">
        <v>94</v>
      </c>
      <c r="B155" s="182" t="s">
        <v>0</v>
      </c>
      <c r="C155" s="182" t="s">
        <v>43</v>
      </c>
      <c r="D155" s="182" t="s">
        <v>63</v>
      </c>
      <c r="E155" s="182" t="s">
        <v>4</v>
      </c>
      <c r="F155" s="59" t="s">
        <v>109</v>
      </c>
      <c r="G155" s="96" t="s">
        <v>109</v>
      </c>
      <c r="H155" s="84">
        <v>5860000</v>
      </c>
      <c r="I155" s="84">
        <v>4073409</v>
      </c>
      <c r="J155" s="84">
        <v>3833641.4</v>
      </c>
      <c r="K155" s="85">
        <f t="shared" ref="K155:K156" si="58">I155-J155</f>
        <v>239767.60000000009</v>
      </c>
      <c r="L155" s="50"/>
      <c r="M155" s="127">
        <f t="shared" si="54"/>
        <v>1786591</v>
      </c>
      <c r="N155" s="53">
        <f t="shared" si="55"/>
        <v>2026358.6</v>
      </c>
    </row>
    <row r="156" spans="1:14" s="54" customFormat="1" ht="25.5">
      <c r="A156" s="81" t="s">
        <v>189</v>
      </c>
      <c r="B156" s="182" t="s">
        <v>0</v>
      </c>
      <c r="C156" s="182" t="s">
        <v>43</v>
      </c>
      <c r="D156" s="182" t="s">
        <v>63</v>
      </c>
      <c r="E156" s="182" t="s">
        <v>32</v>
      </c>
      <c r="F156" s="57" t="s">
        <v>109</v>
      </c>
      <c r="G156" s="97" t="s">
        <v>109</v>
      </c>
      <c r="H156" s="84">
        <v>966890000</v>
      </c>
      <c r="I156" s="84">
        <v>769406191</v>
      </c>
      <c r="J156" s="84">
        <v>767643410.72000003</v>
      </c>
      <c r="K156" s="85">
        <f t="shared" si="58"/>
        <v>1762780.2799999714</v>
      </c>
      <c r="M156" s="127">
        <f t="shared" si="54"/>
        <v>197483809</v>
      </c>
      <c r="N156" s="53">
        <f t="shared" si="55"/>
        <v>199246589.27999997</v>
      </c>
    </row>
    <row r="157" spans="1:14" s="54" customFormat="1" ht="51">
      <c r="A157" s="80" t="s">
        <v>168</v>
      </c>
      <c r="B157" s="4" t="s">
        <v>0</v>
      </c>
      <c r="C157" s="4" t="s">
        <v>43</v>
      </c>
      <c r="D157" s="4" t="s">
        <v>64</v>
      </c>
      <c r="E157" s="4" t="s">
        <v>1</v>
      </c>
      <c r="F157" s="3" t="s">
        <v>109</v>
      </c>
      <c r="G157" s="66" t="s">
        <v>109</v>
      </c>
      <c r="H157" s="83">
        <f>SUM(H158:H159)</f>
        <v>10362880</v>
      </c>
      <c r="I157" s="83">
        <f>SUM(I158:I159)</f>
        <v>8865588</v>
      </c>
      <c r="J157" s="121">
        <f>SUM(J158:J159)</f>
        <v>8850472.2000000011</v>
      </c>
      <c r="K157" s="83">
        <f>SUM(K158:K159)</f>
        <v>15115.799999999253</v>
      </c>
      <c r="M157" s="127">
        <f t="shared" si="54"/>
        <v>1497292</v>
      </c>
      <c r="N157" s="53">
        <f t="shared" si="55"/>
        <v>1512407.7999999989</v>
      </c>
    </row>
    <row r="158" spans="1:14" s="56" customFormat="1">
      <c r="A158" s="58" t="s">
        <v>94</v>
      </c>
      <c r="B158" s="182" t="s">
        <v>0</v>
      </c>
      <c r="C158" s="182" t="s">
        <v>43</v>
      </c>
      <c r="D158" s="182" t="s">
        <v>64</v>
      </c>
      <c r="E158" s="182" t="s">
        <v>4</v>
      </c>
      <c r="F158" s="59" t="s">
        <v>109</v>
      </c>
      <c r="G158" s="96" t="s">
        <v>109</v>
      </c>
      <c r="H158" s="84">
        <v>80000</v>
      </c>
      <c r="I158" s="84">
        <v>48398</v>
      </c>
      <c r="J158" s="84">
        <v>40726.400000000001</v>
      </c>
      <c r="K158" s="85">
        <f t="shared" ref="K158:K159" si="59">I158-J158</f>
        <v>7671.5999999999985</v>
      </c>
      <c r="L158" s="50"/>
      <c r="M158" s="127">
        <f t="shared" si="54"/>
        <v>31602</v>
      </c>
      <c r="N158" s="53">
        <f t="shared" si="55"/>
        <v>39273.599999999999</v>
      </c>
    </row>
    <row r="159" spans="1:14" s="54" customFormat="1" ht="25.5">
      <c r="A159" s="58" t="s">
        <v>186</v>
      </c>
      <c r="B159" s="182" t="s">
        <v>0</v>
      </c>
      <c r="C159" s="182" t="s">
        <v>43</v>
      </c>
      <c r="D159" s="182" t="s">
        <v>64</v>
      </c>
      <c r="E159" s="182" t="s">
        <v>7</v>
      </c>
      <c r="F159" s="59" t="s">
        <v>109</v>
      </c>
      <c r="G159" s="96" t="s">
        <v>109</v>
      </c>
      <c r="H159" s="84">
        <v>10282880</v>
      </c>
      <c r="I159" s="84">
        <v>8817190</v>
      </c>
      <c r="J159" s="84">
        <v>8809745.8000000007</v>
      </c>
      <c r="K159" s="85">
        <f t="shared" si="59"/>
        <v>7444.1999999992549</v>
      </c>
      <c r="M159" s="127">
        <f t="shared" si="54"/>
        <v>1465690</v>
      </c>
      <c r="N159" s="53">
        <f t="shared" si="55"/>
        <v>1473134.1999999993</v>
      </c>
    </row>
    <row r="160" spans="1:14" s="54" customFormat="1" ht="76.5">
      <c r="A160" s="80" t="s">
        <v>169</v>
      </c>
      <c r="B160" s="4" t="s">
        <v>0</v>
      </c>
      <c r="C160" s="4" t="s">
        <v>43</v>
      </c>
      <c r="D160" s="4" t="s">
        <v>65</v>
      </c>
      <c r="E160" s="4" t="s">
        <v>1</v>
      </c>
      <c r="F160" s="3" t="s">
        <v>109</v>
      </c>
      <c r="G160" s="66" t="s">
        <v>109</v>
      </c>
      <c r="H160" s="83">
        <f>SUM(H161:H162)</f>
        <v>27860320</v>
      </c>
      <c r="I160" s="83">
        <f>SUM(I161:I162)</f>
        <v>27595388</v>
      </c>
      <c r="J160" s="121">
        <f>SUM(J161:J162)</f>
        <v>27524910.609999999</v>
      </c>
      <c r="K160" s="83">
        <f>SUM(K161:K162)</f>
        <v>70477.389999999854</v>
      </c>
      <c r="M160" s="127">
        <f t="shared" si="54"/>
        <v>264932</v>
      </c>
      <c r="N160" s="53">
        <f t="shared" si="55"/>
        <v>335409.3900000006</v>
      </c>
    </row>
    <row r="161" spans="1:14" s="56" customFormat="1">
      <c r="A161" s="58" t="s">
        <v>94</v>
      </c>
      <c r="B161" s="182" t="s">
        <v>0</v>
      </c>
      <c r="C161" s="182" t="s">
        <v>43</v>
      </c>
      <c r="D161" s="182" t="s">
        <v>65</v>
      </c>
      <c r="E161" s="182" t="s">
        <v>4</v>
      </c>
      <c r="F161" s="59" t="s">
        <v>109</v>
      </c>
      <c r="G161" s="96" t="s">
        <v>109</v>
      </c>
      <c r="H161" s="84">
        <v>150100</v>
      </c>
      <c r="I161" s="84">
        <v>129304</v>
      </c>
      <c r="J161" s="84">
        <v>122453.7</v>
      </c>
      <c r="K161" s="85">
        <f t="shared" ref="K161:K162" si="60">I161-J161</f>
        <v>6850.3000000000029</v>
      </c>
      <c r="L161" s="50"/>
      <c r="M161" s="127">
        <f t="shared" si="54"/>
        <v>20796</v>
      </c>
      <c r="N161" s="53">
        <f t="shared" si="55"/>
        <v>27646.300000000003</v>
      </c>
    </row>
    <row r="162" spans="1:14" s="54" customFormat="1" ht="25.5">
      <c r="A162" s="58" t="s">
        <v>186</v>
      </c>
      <c r="B162" s="182" t="s">
        <v>0</v>
      </c>
      <c r="C162" s="182" t="s">
        <v>43</v>
      </c>
      <c r="D162" s="182" t="s">
        <v>65</v>
      </c>
      <c r="E162" s="182" t="s">
        <v>7</v>
      </c>
      <c r="F162" s="59" t="s">
        <v>109</v>
      </c>
      <c r="G162" s="96" t="s">
        <v>109</v>
      </c>
      <c r="H162" s="84">
        <v>27710220</v>
      </c>
      <c r="I162" s="84">
        <v>27466084</v>
      </c>
      <c r="J162" s="84">
        <v>27402456.91</v>
      </c>
      <c r="K162" s="85">
        <f t="shared" si="60"/>
        <v>63627.089999999851</v>
      </c>
      <c r="M162" s="127">
        <f t="shared" si="54"/>
        <v>244136</v>
      </c>
      <c r="N162" s="53">
        <f t="shared" si="55"/>
        <v>307763.08999999985</v>
      </c>
    </row>
    <row r="163" spans="1:14" s="54" customFormat="1" ht="51.75" customHeight="1">
      <c r="A163" s="80" t="s">
        <v>170</v>
      </c>
      <c r="B163" s="4" t="s">
        <v>0</v>
      </c>
      <c r="C163" s="4" t="s">
        <v>43</v>
      </c>
      <c r="D163" s="4" t="s">
        <v>66</v>
      </c>
      <c r="E163" s="4" t="s">
        <v>1</v>
      </c>
      <c r="F163" s="3" t="s">
        <v>109</v>
      </c>
      <c r="G163" s="66" t="s">
        <v>109</v>
      </c>
      <c r="H163" s="83">
        <f>SUM(H164:H165)</f>
        <v>30150000</v>
      </c>
      <c r="I163" s="83">
        <f>SUM(I164:I165)</f>
        <v>22750807.879999999</v>
      </c>
      <c r="J163" s="121">
        <f>SUM(J164:J165)</f>
        <v>22047885.909999996</v>
      </c>
      <c r="K163" s="83">
        <f>SUM(K164:K165)</f>
        <v>702921.97000000149</v>
      </c>
      <c r="M163" s="127">
        <f t="shared" si="54"/>
        <v>7399192.120000001</v>
      </c>
      <c r="N163" s="53">
        <f t="shared" si="55"/>
        <v>8102114.0900000036</v>
      </c>
    </row>
    <row r="164" spans="1:14" s="56" customFormat="1">
      <c r="A164" s="58" t="s">
        <v>94</v>
      </c>
      <c r="B164" s="182" t="s">
        <v>0</v>
      </c>
      <c r="C164" s="182" t="s">
        <v>43</v>
      </c>
      <c r="D164" s="182" t="s">
        <v>66</v>
      </c>
      <c r="E164" s="182" t="s">
        <v>4</v>
      </c>
      <c r="F164" s="59" t="s">
        <v>109</v>
      </c>
      <c r="G164" s="96" t="s">
        <v>109</v>
      </c>
      <c r="H164" s="84">
        <v>150000</v>
      </c>
      <c r="I164" s="84">
        <v>104819.95</v>
      </c>
      <c r="J164" s="84">
        <v>89616.33</v>
      </c>
      <c r="K164" s="85">
        <f t="shared" ref="K164:K165" si="61">I164-J164</f>
        <v>15203.619999999995</v>
      </c>
      <c r="L164" s="50"/>
      <c r="M164" s="127">
        <f t="shared" si="54"/>
        <v>45180.05</v>
      </c>
      <c r="N164" s="53">
        <f t="shared" si="55"/>
        <v>60383.67</v>
      </c>
    </row>
    <row r="165" spans="1:14" s="55" customFormat="1" ht="25.5">
      <c r="A165" s="58" t="s">
        <v>189</v>
      </c>
      <c r="B165" s="182" t="s">
        <v>0</v>
      </c>
      <c r="C165" s="182" t="s">
        <v>43</v>
      </c>
      <c r="D165" s="182" t="s">
        <v>66</v>
      </c>
      <c r="E165" s="182">
        <v>321</v>
      </c>
      <c r="F165" s="59" t="s">
        <v>109</v>
      </c>
      <c r="G165" s="96" t="s">
        <v>109</v>
      </c>
      <c r="H165" s="84">
        <v>30000000</v>
      </c>
      <c r="I165" s="84">
        <v>22645987.93</v>
      </c>
      <c r="J165" s="84">
        <v>21958269.579999998</v>
      </c>
      <c r="K165" s="85">
        <f t="shared" si="61"/>
        <v>687718.35000000149</v>
      </c>
      <c r="L165" s="78"/>
      <c r="M165" s="127">
        <f t="shared" si="54"/>
        <v>7354012.0700000003</v>
      </c>
      <c r="N165" s="53">
        <f t="shared" si="55"/>
        <v>8041730.4200000018</v>
      </c>
    </row>
    <row r="166" spans="1:14" s="54" customFormat="1" ht="51">
      <c r="A166" s="80" t="s">
        <v>171</v>
      </c>
      <c r="B166" s="4" t="s">
        <v>0</v>
      </c>
      <c r="C166" s="4" t="s">
        <v>43</v>
      </c>
      <c r="D166" s="4" t="s">
        <v>67</v>
      </c>
      <c r="E166" s="4" t="s">
        <v>1</v>
      </c>
      <c r="F166" s="3" t="s">
        <v>109</v>
      </c>
      <c r="G166" s="66" t="s">
        <v>109</v>
      </c>
      <c r="H166" s="83">
        <f>SUM(H167:H170)</f>
        <v>2178900</v>
      </c>
      <c r="I166" s="83">
        <f>SUM(I167:I170)</f>
        <v>2171963.5099999998</v>
      </c>
      <c r="J166" s="83">
        <f>SUM(J167:J170)</f>
        <v>2122599.9299999997</v>
      </c>
      <c r="K166" s="83">
        <f>SUM(K167:K170)</f>
        <v>49363.580000000075</v>
      </c>
      <c r="M166" s="127">
        <f t="shared" si="54"/>
        <v>6936.4900000002235</v>
      </c>
      <c r="N166" s="53">
        <f t="shared" si="55"/>
        <v>56300.070000000298</v>
      </c>
    </row>
    <row r="167" spans="1:14" s="54" customFormat="1" ht="18.75" customHeight="1">
      <c r="A167" s="338" t="s">
        <v>94</v>
      </c>
      <c r="B167" s="182" t="s">
        <v>0</v>
      </c>
      <c r="C167" s="182" t="s">
        <v>43</v>
      </c>
      <c r="D167" s="182" t="s">
        <v>67</v>
      </c>
      <c r="E167" s="182" t="s">
        <v>4</v>
      </c>
      <c r="F167" s="337" t="s">
        <v>304</v>
      </c>
      <c r="G167" s="185" t="s">
        <v>320</v>
      </c>
      <c r="H167" s="84">
        <v>19700</v>
      </c>
      <c r="I167" s="84">
        <v>12763.51</v>
      </c>
      <c r="J167" s="84">
        <v>10897.79</v>
      </c>
      <c r="K167" s="186">
        <f t="shared" ref="K167:K170" si="62">I167-J167</f>
        <v>1865.7199999999993</v>
      </c>
      <c r="L167" s="127"/>
      <c r="M167" s="127">
        <f t="shared" si="54"/>
        <v>6936.49</v>
      </c>
      <c r="N167" s="53">
        <f t="shared" si="55"/>
        <v>8802.2099999999991</v>
      </c>
    </row>
    <row r="168" spans="1:14" s="56" customFormat="1" ht="18" customHeight="1">
      <c r="A168" s="339"/>
      <c r="B168" s="182" t="s">
        <v>0</v>
      </c>
      <c r="C168" s="182" t="s">
        <v>43</v>
      </c>
      <c r="D168" s="182" t="s">
        <v>67</v>
      </c>
      <c r="E168" s="182" t="s">
        <v>4</v>
      </c>
      <c r="F168" s="337"/>
      <c r="G168" s="185" t="s">
        <v>223</v>
      </c>
      <c r="H168" s="84">
        <f>21554-H167</f>
        <v>1854</v>
      </c>
      <c r="I168" s="84">
        <v>1854</v>
      </c>
      <c r="J168" s="84">
        <f>11911.26-J167</f>
        <v>1013.4699999999993</v>
      </c>
      <c r="K168" s="187">
        <f t="shared" si="62"/>
        <v>840.53000000000065</v>
      </c>
      <c r="L168" s="50"/>
      <c r="M168" s="127">
        <f t="shared" si="54"/>
        <v>0</v>
      </c>
      <c r="N168" s="53">
        <f t="shared" si="55"/>
        <v>840.53000000000065</v>
      </c>
    </row>
    <row r="169" spans="1:14" s="56" customFormat="1" ht="18" customHeight="1">
      <c r="A169" s="335"/>
      <c r="B169" s="182" t="s">
        <v>0</v>
      </c>
      <c r="C169" s="182" t="s">
        <v>43</v>
      </c>
      <c r="D169" s="182" t="s">
        <v>67</v>
      </c>
      <c r="E169" s="182" t="s">
        <v>7</v>
      </c>
      <c r="F169" s="337" t="s">
        <v>304</v>
      </c>
      <c r="G169" s="185" t="s">
        <v>320</v>
      </c>
      <c r="H169" s="84">
        <v>1973800</v>
      </c>
      <c r="I169" s="84">
        <v>1973800</v>
      </c>
      <c r="J169" s="84">
        <v>1931092.7</v>
      </c>
      <c r="K169" s="186">
        <f t="shared" si="62"/>
        <v>42707.300000000047</v>
      </c>
      <c r="L169" s="50"/>
      <c r="M169" s="127">
        <f t="shared" si="54"/>
        <v>0</v>
      </c>
      <c r="N169" s="53">
        <f t="shared" si="55"/>
        <v>42707.300000000047</v>
      </c>
    </row>
    <row r="170" spans="1:14" s="54" customFormat="1" ht="18.75" customHeight="1">
      <c r="A170" s="336"/>
      <c r="B170" s="182" t="s">
        <v>0</v>
      </c>
      <c r="C170" s="182" t="s">
        <v>43</v>
      </c>
      <c r="D170" s="182" t="s">
        <v>67</v>
      </c>
      <c r="E170" s="182" t="s">
        <v>7</v>
      </c>
      <c r="F170" s="337"/>
      <c r="G170" s="183" t="s">
        <v>223</v>
      </c>
      <c r="H170" s="84">
        <f>2157346-H169</f>
        <v>183546</v>
      </c>
      <c r="I170" s="84">
        <v>183546</v>
      </c>
      <c r="J170" s="84">
        <f>2110688.67-J169</f>
        <v>179595.96999999997</v>
      </c>
      <c r="K170" s="85">
        <f t="shared" si="62"/>
        <v>3950.0300000000279</v>
      </c>
      <c r="M170" s="127">
        <f t="shared" si="54"/>
        <v>0</v>
      </c>
      <c r="N170" s="53">
        <f t="shared" si="55"/>
        <v>3950.0300000000279</v>
      </c>
    </row>
    <row r="171" spans="1:14" s="54" customFormat="1" ht="25.5">
      <c r="A171" s="80" t="s">
        <v>172</v>
      </c>
      <c r="B171" s="4" t="s">
        <v>0</v>
      </c>
      <c r="C171" s="4" t="s">
        <v>43</v>
      </c>
      <c r="D171" s="4" t="s">
        <v>68</v>
      </c>
      <c r="E171" s="4" t="s">
        <v>1</v>
      </c>
      <c r="F171" s="184" t="s">
        <v>109</v>
      </c>
      <c r="G171" s="66" t="s">
        <v>109</v>
      </c>
      <c r="H171" s="83">
        <f>SUM(H172:H173)</f>
        <v>103402751</v>
      </c>
      <c r="I171" s="230">
        <f>SUM(I172:I173)</f>
        <v>58996049</v>
      </c>
      <c r="J171" s="121">
        <f>SUM(J172:J173)</f>
        <v>58690753.359999999</v>
      </c>
      <c r="K171" s="83">
        <f>SUM(K172:K173)</f>
        <v>305295.64000000269</v>
      </c>
      <c r="M171" s="127">
        <f t="shared" si="54"/>
        <v>44406702</v>
      </c>
      <c r="N171" s="53">
        <f t="shared" si="55"/>
        <v>44711997.640000001</v>
      </c>
    </row>
    <row r="172" spans="1:14" s="56" customFormat="1">
      <c r="A172" s="58" t="s">
        <v>94</v>
      </c>
      <c r="B172" s="182" t="s">
        <v>0</v>
      </c>
      <c r="C172" s="182" t="s">
        <v>43</v>
      </c>
      <c r="D172" s="182" t="s">
        <v>68</v>
      </c>
      <c r="E172" s="182" t="s">
        <v>4</v>
      </c>
      <c r="F172" s="59" t="s">
        <v>109</v>
      </c>
      <c r="G172" s="96" t="s">
        <v>109</v>
      </c>
      <c r="H172" s="84">
        <v>696800</v>
      </c>
      <c r="I172" s="84">
        <v>335219</v>
      </c>
      <c r="J172" s="84">
        <v>317293.99</v>
      </c>
      <c r="K172" s="85">
        <f t="shared" ref="K172:K173" si="63">I172-J172</f>
        <v>17925.010000000009</v>
      </c>
      <c r="L172" s="50"/>
      <c r="M172" s="127">
        <f t="shared" si="54"/>
        <v>361581</v>
      </c>
      <c r="N172" s="53">
        <f t="shared" si="55"/>
        <v>379506.01</v>
      </c>
    </row>
    <row r="173" spans="1:14" s="56" customFormat="1" ht="25.5">
      <c r="A173" s="58" t="s">
        <v>186</v>
      </c>
      <c r="B173" s="182" t="s">
        <v>0</v>
      </c>
      <c r="C173" s="182" t="s">
        <v>43</v>
      </c>
      <c r="D173" s="182" t="s">
        <v>68</v>
      </c>
      <c r="E173" s="182" t="s">
        <v>7</v>
      </c>
      <c r="F173" s="59" t="s">
        <v>109</v>
      </c>
      <c r="G173" s="96" t="s">
        <v>109</v>
      </c>
      <c r="H173" s="84">
        <v>102705951</v>
      </c>
      <c r="I173" s="84">
        <v>58660830</v>
      </c>
      <c r="J173" s="84">
        <v>58373459.369999997</v>
      </c>
      <c r="K173" s="85">
        <f t="shared" si="63"/>
        <v>287370.63000000268</v>
      </c>
      <c r="L173" s="50"/>
      <c r="M173" s="127">
        <f t="shared" si="54"/>
        <v>44045121</v>
      </c>
      <c r="N173" s="53">
        <f t="shared" si="55"/>
        <v>44332491.630000003</v>
      </c>
    </row>
    <row r="174" spans="1:14" s="54" customFormat="1">
      <c r="A174" s="80" t="s">
        <v>147</v>
      </c>
      <c r="B174" s="4" t="s">
        <v>0</v>
      </c>
      <c r="C174" s="4" t="s">
        <v>43</v>
      </c>
      <c r="D174" s="4" t="s">
        <v>33</v>
      </c>
      <c r="E174" s="4" t="s">
        <v>1</v>
      </c>
      <c r="F174" s="3" t="s">
        <v>109</v>
      </c>
      <c r="G174" s="66" t="s">
        <v>109</v>
      </c>
      <c r="H174" s="83">
        <f>SUM(H175:H177)</f>
        <v>389678800</v>
      </c>
      <c r="I174" s="83">
        <f>SUM(I175:I177)</f>
        <v>191258888.16999999</v>
      </c>
      <c r="J174" s="83">
        <f>SUM(J175:J177)</f>
        <v>189340089.22999999</v>
      </c>
      <c r="K174" s="83">
        <f>SUM(K175:K177)</f>
        <v>1918798.94</v>
      </c>
      <c r="M174" s="127">
        <f t="shared" si="54"/>
        <v>198419911.83000001</v>
      </c>
      <c r="N174" s="53">
        <f t="shared" si="55"/>
        <v>200338710.77000001</v>
      </c>
    </row>
    <row r="175" spans="1:14" s="54" customFormat="1" ht="25.5">
      <c r="A175" s="134" t="s">
        <v>191</v>
      </c>
      <c r="B175" s="182" t="s">
        <v>0</v>
      </c>
      <c r="C175" s="182" t="s">
        <v>43</v>
      </c>
      <c r="D175" s="182" t="s">
        <v>33</v>
      </c>
      <c r="E175" s="182" t="s">
        <v>16</v>
      </c>
      <c r="F175" s="345" t="s">
        <v>303</v>
      </c>
      <c r="G175" s="291" t="s">
        <v>223</v>
      </c>
      <c r="H175" s="84">
        <v>4041500</v>
      </c>
      <c r="I175" s="84">
        <v>1553698</v>
      </c>
      <c r="J175" s="84">
        <v>210446</v>
      </c>
      <c r="K175" s="85">
        <f t="shared" ref="K175:K177" si="64">I175-J175</f>
        <v>1343252</v>
      </c>
      <c r="M175" s="127">
        <f t="shared" si="54"/>
        <v>2487802</v>
      </c>
      <c r="N175" s="53">
        <f t="shared" si="55"/>
        <v>3831054</v>
      </c>
    </row>
    <row r="176" spans="1:14" s="89" customFormat="1">
      <c r="A176" s="134" t="s">
        <v>94</v>
      </c>
      <c r="B176" s="182" t="s">
        <v>0</v>
      </c>
      <c r="C176" s="182" t="s">
        <v>43</v>
      </c>
      <c r="D176" s="182" t="s">
        <v>33</v>
      </c>
      <c r="E176" s="182" t="s">
        <v>4</v>
      </c>
      <c r="F176" s="346"/>
      <c r="G176" s="291" t="s">
        <v>223</v>
      </c>
      <c r="H176" s="84">
        <v>2273300</v>
      </c>
      <c r="I176" s="84">
        <v>735326.7</v>
      </c>
      <c r="J176" s="84">
        <v>491269.26</v>
      </c>
      <c r="K176" s="85">
        <f t="shared" si="64"/>
        <v>244057.43999999994</v>
      </c>
      <c r="L176" s="60"/>
      <c r="M176" s="127">
        <f t="shared" si="54"/>
        <v>1537973.3</v>
      </c>
      <c r="N176" s="53">
        <f t="shared" si="55"/>
        <v>1782030.74</v>
      </c>
    </row>
    <row r="177" spans="1:16384" s="56" customFormat="1" ht="25.5">
      <c r="A177" s="134" t="s">
        <v>186</v>
      </c>
      <c r="B177" s="182" t="s">
        <v>0</v>
      </c>
      <c r="C177" s="182" t="s">
        <v>43</v>
      </c>
      <c r="D177" s="182" t="s">
        <v>33</v>
      </c>
      <c r="E177" s="182" t="s">
        <v>7</v>
      </c>
      <c r="F177" s="347"/>
      <c r="G177" s="291" t="s">
        <v>223</v>
      </c>
      <c r="H177" s="84">
        <v>383364000</v>
      </c>
      <c r="I177" s="84">
        <v>188969863.47</v>
      </c>
      <c r="J177" s="84">
        <v>188638373.97</v>
      </c>
      <c r="K177" s="85">
        <f t="shared" si="64"/>
        <v>331489.5</v>
      </c>
      <c r="L177" s="50"/>
      <c r="M177" s="127">
        <f t="shared" si="54"/>
        <v>194394136.53</v>
      </c>
      <c r="N177" s="53">
        <f t="shared" si="55"/>
        <v>194725626.03</v>
      </c>
    </row>
    <row r="178" spans="1:16384" s="175" customFormat="1" ht="117" customHeight="1">
      <c r="A178" s="80" t="s">
        <v>323</v>
      </c>
      <c r="B178" s="4">
        <v>148</v>
      </c>
      <c r="C178" s="4">
        <v>1003</v>
      </c>
      <c r="D178" s="4">
        <v>9990058750</v>
      </c>
      <c r="E178" s="4" t="s">
        <v>1</v>
      </c>
      <c r="F178" s="184"/>
      <c r="G178" s="66"/>
      <c r="H178" s="83">
        <f>SUM(H179:H180)</f>
        <v>862125</v>
      </c>
      <c r="I178" s="83">
        <f t="shared" ref="I178" si="65">SUM(I179:I180)</f>
        <v>862125</v>
      </c>
      <c r="J178" s="83">
        <f>SUM(J179:J180)</f>
        <v>862125</v>
      </c>
      <c r="K178" s="83">
        <f>SUM(K179:K180)</f>
        <v>0</v>
      </c>
      <c r="L178" s="4"/>
      <c r="M178" s="127">
        <f t="shared" ref="M178:M179" si="66">H178-I178</f>
        <v>0</v>
      </c>
      <c r="N178" s="53">
        <f t="shared" ref="N178:N179" si="67">H178-J178</f>
        <v>0</v>
      </c>
      <c r="O178" s="4"/>
      <c r="P178" s="184"/>
      <c r="Q178" s="66"/>
      <c r="R178" s="83"/>
      <c r="S178" s="230"/>
      <c r="T178" s="121"/>
      <c r="U178" s="80"/>
      <c r="V178" s="4"/>
      <c r="W178" s="4"/>
      <c r="X178" s="4"/>
      <c r="Y178" s="4"/>
      <c r="Z178" s="184"/>
      <c r="AA178" s="66"/>
      <c r="AB178" s="83"/>
      <c r="AC178" s="230"/>
      <c r="AD178" s="121"/>
      <c r="AE178" s="80"/>
      <c r="AF178" s="4"/>
      <c r="AG178" s="4"/>
      <c r="AH178" s="4"/>
      <c r="AI178" s="4"/>
      <c r="AJ178" s="184"/>
      <c r="AK178" s="66"/>
      <c r="AL178" s="83"/>
      <c r="AM178" s="230"/>
      <c r="AN178" s="121"/>
      <c r="AO178" s="80"/>
      <c r="AP178" s="4"/>
      <c r="AQ178" s="4"/>
      <c r="AR178" s="4"/>
      <c r="AS178" s="4"/>
      <c r="AT178" s="184"/>
      <c r="AU178" s="66"/>
      <c r="AV178" s="83"/>
      <c r="AW178" s="230"/>
      <c r="AX178" s="121"/>
      <c r="AY178" s="80"/>
      <c r="AZ178" s="4"/>
      <c r="BA178" s="4"/>
      <c r="BB178" s="4"/>
      <c r="BC178" s="4"/>
      <c r="BD178" s="184"/>
      <c r="BE178" s="66"/>
      <c r="BF178" s="83"/>
      <c r="BG178" s="230"/>
      <c r="BH178" s="121"/>
      <c r="BI178" s="80"/>
      <c r="BJ178" s="4"/>
      <c r="BK178" s="4"/>
      <c r="BL178" s="4"/>
      <c r="BM178" s="4"/>
      <c r="BN178" s="184"/>
      <c r="BO178" s="66"/>
      <c r="BP178" s="83"/>
      <c r="BQ178" s="230"/>
      <c r="BR178" s="121"/>
      <c r="BS178" s="80"/>
      <c r="BT178" s="4"/>
      <c r="BU178" s="4"/>
      <c r="BV178" s="4"/>
      <c r="BW178" s="4"/>
      <c r="BX178" s="184"/>
      <c r="BY178" s="66"/>
      <c r="BZ178" s="83"/>
      <c r="CA178" s="230"/>
      <c r="CB178" s="121"/>
      <c r="CC178" s="80"/>
      <c r="CD178" s="4"/>
      <c r="CE178" s="4"/>
      <c r="CF178" s="4"/>
      <c r="CG178" s="4"/>
      <c r="CH178" s="184"/>
      <c r="CI178" s="66"/>
      <c r="CJ178" s="83"/>
      <c r="CK178" s="230"/>
      <c r="CL178" s="121"/>
      <c r="CM178" s="80"/>
      <c r="CN178" s="4"/>
      <c r="CO178" s="4"/>
      <c r="CP178" s="4"/>
      <c r="CQ178" s="4"/>
      <c r="CR178" s="184"/>
      <c r="CS178" s="66"/>
      <c r="CT178" s="83"/>
      <c r="CU178" s="230"/>
      <c r="CV178" s="121"/>
      <c r="CW178" s="80"/>
      <c r="CX178" s="4"/>
      <c r="CY178" s="4"/>
      <c r="CZ178" s="4"/>
      <c r="DA178" s="4"/>
      <c r="DB178" s="184"/>
      <c r="DC178" s="66"/>
      <c r="DD178" s="83"/>
      <c r="DE178" s="230"/>
      <c r="DF178" s="121"/>
      <c r="DG178" s="80"/>
      <c r="DH178" s="4"/>
      <c r="DI178" s="4"/>
      <c r="DJ178" s="4"/>
      <c r="DK178" s="4"/>
      <c r="DL178" s="184"/>
      <c r="DM178" s="66"/>
      <c r="DN178" s="83"/>
      <c r="DO178" s="230"/>
      <c r="DP178" s="121"/>
      <c r="DQ178" s="80"/>
      <c r="DR178" s="4"/>
      <c r="DS178" s="4"/>
      <c r="DT178" s="4"/>
      <c r="DU178" s="4"/>
      <c r="DV178" s="184"/>
      <c r="DW178" s="66"/>
      <c r="DX178" s="83"/>
      <c r="DY178" s="230"/>
      <c r="DZ178" s="121"/>
      <c r="EA178" s="80"/>
      <c r="EB178" s="4"/>
      <c r="EC178" s="4"/>
      <c r="ED178" s="4"/>
      <c r="EE178" s="4"/>
      <c r="EF178" s="184"/>
      <c r="EG178" s="66"/>
      <c r="EH178" s="83"/>
      <c r="EI178" s="230"/>
      <c r="EJ178" s="121"/>
      <c r="EK178" s="80"/>
      <c r="EL178" s="4"/>
      <c r="EM178" s="4"/>
      <c r="EN178" s="4"/>
      <c r="EO178" s="4"/>
      <c r="EP178" s="184"/>
      <c r="EQ178" s="66"/>
      <c r="ER178" s="83"/>
      <c r="ES178" s="230"/>
      <c r="ET178" s="121"/>
      <c r="EU178" s="80"/>
      <c r="EV178" s="4"/>
      <c r="EW178" s="4"/>
      <c r="EX178" s="4"/>
      <c r="EY178" s="4"/>
      <c r="EZ178" s="184"/>
      <c r="FA178" s="66"/>
      <c r="FB178" s="83"/>
      <c r="FC178" s="230"/>
      <c r="FD178" s="121"/>
      <c r="FE178" s="80"/>
      <c r="FF178" s="4"/>
      <c r="FG178" s="4"/>
      <c r="FH178" s="4"/>
      <c r="FI178" s="4"/>
      <c r="FJ178" s="184"/>
      <c r="FK178" s="66"/>
      <c r="FL178" s="83"/>
      <c r="FM178" s="230"/>
      <c r="FN178" s="121"/>
      <c r="FO178" s="80"/>
      <c r="FP178" s="4"/>
      <c r="FQ178" s="4"/>
      <c r="FR178" s="4"/>
      <c r="FS178" s="4"/>
      <c r="FT178" s="184"/>
      <c r="FU178" s="66"/>
      <c r="FV178" s="83"/>
      <c r="FW178" s="230"/>
      <c r="FX178" s="121"/>
      <c r="FY178" s="80"/>
      <c r="FZ178" s="4"/>
      <c r="GA178" s="4"/>
      <c r="GB178" s="4"/>
      <c r="GC178" s="4"/>
      <c r="GD178" s="184"/>
      <c r="GE178" s="66"/>
      <c r="GF178" s="83"/>
      <c r="GG178" s="230"/>
      <c r="GH178" s="121"/>
      <c r="GI178" s="80"/>
      <c r="GJ178" s="4"/>
      <c r="GK178" s="4"/>
      <c r="GL178" s="4"/>
      <c r="GM178" s="4"/>
      <c r="GN178" s="184"/>
      <c r="GO178" s="66"/>
      <c r="GP178" s="83"/>
      <c r="GQ178" s="230"/>
      <c r="GR178" s="121"/>
      <c r="GS178" s="80"/>
      <c r="GT178" s="4"/>
      <c r="GU178" s="4"/>
      <c r="GV178" s="4"/>
      <c r="GW178" s="4"/>
      <c r="GX178" s="184"/>
      <c r="GY178" s="66"/>
      <c r="GZ178" s="83"/>
      <c r="HA178" s="230"/>
      <c r="HB178" s="121"/>
      <c r="HC178" s="80"/>
      <c r="HD178" s="4"/>
      <c r="HE178" s="4"/>
      <c r="HF178" s="4"/>
      <c r="HG178" s="4"/>
      <c r="HH178" s="184"/>
      <c r="HI178" s="66"/>
      <c r="HJ178" s="83"/>
      <c r="HK178" s="230"/>
      <c r="HL178" s="121"/>
      <c r="HM178" s="80"/>
      <c r="HN178" s="4"/>
      <c r="HO178" s="4"/>
      <c r="HP178" s="4"/>
      <c r="HQ178" s="4"/>
      <c r="HR178" s="184"/>
      <c r="HS178" s="66"/>
      <c r="HT178" s="83"/>
      <c r="HU178" s="230"/>
      <c r="HV178" s="121"/>
      <c r="HW178" s="80"/>
      <c r="HX178" s="4"/>
      <c r="HY178" s="4"/>
      <c r="HZ178" s="4"/>
      <c r="IA178" s="4"/>
      <c r="IB178" s="184"/>
      <c r="IC178" s="66"/>
      <c r="ID178" s="83"/>
      <c r="IE178" s="230"/>
      <c r="IF178" s="121"/>
      <c r="IG178" s="80"/>
      <c r="IH178" s="4"/>
      <c r="II178" s="4"/>
      <c r="IJ178" s="4"/>
      <c r="IK178" s="4"/>
      <c r="IL178" s="184"/>
      <c r="IM178" s="66"/>
      <c r="IN178" s="83"/>
      <c r="IO178" s="230"/>
      <c r="IP178" s="121"/>
      <c r="IQ178" s="80"/>
      <c r="IR178" s="4"/>
      <c r="IS178" s="4"/>
      <c r="IT178" s="4"/>
      <c r="IU178" s="4"/>
      <c r="IV178" s="184"/>
      <c r="IW178" s="66"/>
      <c r="IX178" s="83"/>
      <c r="IY178" s="230"/>
      <c r="IZ178" s="121"/>
      <c r="JA178" s="80"/>
      <c r="JB178" s="4"/>
      <c r="JC178" s="4"/>
      <c r="JD178" s="4"/>
      <c r="JE178" s="4"/>
      <c r="JF178" s="184"/>
      <c r="JG178" s="66"/>
      <c r="JH178" s="83"/>
      <c r="JI178" s="230"/>
      <c r="JJ178" s="121"/>
      <c r="JK178" s="80"/>
      <c r="JL178" s="4"/>
      <c r="JM178" s="4"/>
      <c r="JN178" s="4"/>
      <c r="JO178" s="4"/>
      <c r="JP178" s="184"/>
      <c r="JQ178" s="66"/>
      <c r="JR178" s="83"/>
      <c r="JS178" s="230"/>
      <c r="JT178" s="121"/>
      <c r="JU178" s="80"/>
      <c r="JV178" s="4"/>
      <c r="JW178" s="4"/>
      <c r="JX178" s="4"/>
      <c r="JY178" s="4"/>
      <c r="JZ178" s="184"/>
      <c r="KA178" s="66"/>
      <c r="KB178" s="83"/>
      <c r="KC178" s="230"/>
      <c r="KD178" s="121"/>
      <c r="KE178" s="80"/>
      <c r="KF178" s="4"/>
      <c r="KG178" s="4"/>
      <c r="KH178" s="4"/>
      <c r="KI178" s="4"/>
      <c r="KJ178" s="184"/>
      <c r="KK178" s="66"/>
      <c r="KL178" s="83"/>
      <c r="KM178" s="230"/>
      <c r="KN178" s="121"/>
      <c r="KO178" s="80"/>
      <c r="KP178" s="4"/>
      <c r="KQ178" s="4"/>
      <c r="KR178" s="4"/>
      <c r="KS178" s="4"/>
      <c r="KT178" s="184"/>
      <c r="KU178" s="66"/>
      <c r="KV178" s="83"/>
      <c r="KW178" s="230"/>
      <c r="KX178" s="121"/>
      <c r="KY178" s="80"/>
      <c r="KZ178" s="4"/>
      <c r="LA178" s="4"/>
      <c r="LB178" s="4"/>
      <c r="LC178" s="4"/>
      <c r="LD178" s="184"/>
      <c r="LE178" s="66"/>
      <c r="LF178" s="83"/>
      <c r="LG178" s="230"/>
      <c r="LH178" s="121"/>
      <c r="LI178" s="80"/>
      <c r="LJ178" s="4"/>
      <c r="LK178" s="4"/>
      <c r="LL178" s="4"/>
      <c r="LM178" s="4"/>
      <c r="LN178" s="184"/>
      <c r="LO178" s="66"/>
      <c r="LP178" s="83"/>
      <c r="LQ178" s="230"/>
      <c r="LR178" s="121"/>
      <c r="LS178" s="80"/>
      <c r="LT178" s="4"/>
      <c r="LU178" s="4"/>
      <c r="LV178" s="4"/>
      <c r="LW178" s="4"/>
      <c r="LX178" s="184"/>
      <c r="LY178" s="66"/>
      <c r="LZ178" s="83"/>
      <c r="MA178" s="230"/>
      <c r="MB178" s="121"/>
      <c r="MC178" s="80"/>
      <c r="MD178" s="4"/>
      <c r="ME178" s="4"/>
      <c r="MF178" s="4"/>
      <c r="MG178" s="4"/>
      <c r="MH178" s="184"/>
      <c r="MI178" s="66"/>
      <c r="MJ178" s="83"/>
      <c r="MK178" s="230"/>
      <c r="ML178" s="121"/>
      <c r="MM178" s="80"/>
      <c r="MN178" s="4"/>
      <c r="MO178" s="4"/>
      <c r="MP178" s="4"/>
      <c r="MQ178" s="4"/>
      <c r="MR178" s="184"/>
      <c r="MS178" s="66"/>
      <c r="MT178" s="83"/>
      <c r="MU178" s="230"/>
      <c r="MV178" s="121"/>
      <c r="MW178" s="80"/>
      <c r="MX178" s="4"/>
      <c r="MY178" s="4"/>
      <c r="MZ178" s="4"/>
      <c r="NA178" s="4"/>
      <c r="NB178" s="184"/>
      <c r="NC178" s="66"/>
      <c r="ND178" s="83"/>
      <c r="NE178" s="230"/>
      <c r="NF178" s="121"/>
      <c r="NG178" s="80"/>
      <c r="NH178" s="4"/>
      <c r="NI178" s="4"/>
      <c r="NJ178" s="4"/>
      <c r="NK178" s="4"/>
      <c r="NL178" s="184"/>
      <c r="NM178" s="66"/>
      <c r="NN178" s="83"/>
      <c r="NO178" s="230"/>
      <c r="NP178" s="121"/>
      <c r="NQ178" s="80"/>
      <c r="NR178" s="4"/>
      <c r="NS178" s="4"/>
      <c r="NT178" s="4"/>
      <c r="NU178" s="4"/>
      <c r="NV178" s="184"/>
      <c r="NW178" s="66"/>
      <c r="NX178" s="83"/>
      <c r="NY178" s="230"/>
      <c r="NZ178" s="121"/>
      <c r="OA178" s="80"/>
      <c r="OB178" s="4"/>
      <c r="OC178" s="4"/>
      <c r="OD178" s="4"/>
      <c r="OE178" s="4"/>
      <c r="OF178" s="184"/>
      <c r="OG178" s="66"/>
      <c r="OH178" s="83"/>
      <c r="OI178" s="230"/>
      <c r="OJ178" s="121"/>
      <c r="OK178" s="80"/>
      <c r="OL178" s="4"/>
      <c r="OM178" s="4"/>
      <c r="ON178" s="4"/>
      <c r="OO178" s="4"/>
      <c r="OP178" s="184"/>
      <c r="OQ178" s="66"/>
      <c r="OR178" s="83"/>
      <c r="OS178" s="230"/>
      <c r="OT178" s="121"/>
      <c r="OU178" s="80"/>
      <c r="OV178" s="4"/>
      <c r="OW178" s="4"/>
      <c r="OX178" s="4"/>
      <c r="OY178" s="4"/>
      <c r="OZ178" s="184"/>
      <c r="PA178" s="66"/>
      <c r="PB178" s="83"/>
      <c r="PC178" s="230"/>
      <c r="PD178" s="121"/>
      <c r="PE178" s="80"/>
      <c r="PF178" s="4"/>
      <c r="PG178" s="4"/>
      <c r="PH178" s="4"/>
      <c r="PI178" s="4"/>
      <c r="PJ178" s="184"/>
      <c r="PK178" s="66"/>
      <c r="PL178" s="83"/>
      <c r="PM178" s="230"/>
      <c r="PN178" s="121"/>
      <c r="PO178" s="80"/>
      <c r="PP178" s="4"/>
      <c r="PQ178" s="4"/>
      <c r="PR178" s="4"/>
      <c r="PS178" s="4"/>
      <c r="PT178" s="184"/>
      <c r="PU178" s="66"/>
      <c r="PV178" s="83"/>
      <c r="PW178" s="230"/>
      <c r="PX178" s="121"/>
      <c r="PY178" s="80"/>
      <c r="PZ178" s="4"/>
      <c r="QA178" s="4"/>
      <c r="QB178" s="4"/>
      <c r="QC178" s="4"/>
      <c r="QD178" s="184"/>
      <c r="QE178" s="66"/>
      <c r="QF178" s="83"/>
      <c r="QG178" s="230"/>
      <c r="QH178" s="121"/>
      <c r="QI178" s="80"/>
      <c r="QJ178" s="4"/>
      <c r="QK178" s="4"/>
      <c r="QL178" s="4"/>
      <c r="QM178" s="4"/>
      <c r="QN178" s="184"/>
      <c r="QO178" s="66"/>
      <c r="QP178" s="83"/>
      <c r="QQ178" s="230"/>
      <c r="QR178" s="121"/>
      <c r="QS178" s="80"/>
      <c r="QT178" s="4"/>
      <c r="QU178" s="4"/>
      <c r="QV178" s="4"/>
      <c r="QW178" s="4"/>
      <c r="QX178" s="184"/>
      <c r="QY178" s="66"/>
      <c r="QZ178" s="83"/>
      <c r="RA178" s="230"/>
      <c r="RB178" s="121"/>
      <c r="RC178" s="80"/>
      <c r="RD178" s="4"/>
      <c r="RE178" s="4"/>
      <c r="RF178" s="4"/>
      <c r="RG178" s="4"/>
      <c r="RH178" s="184"/>
      <c r="RI178" s="66"/>
      <c r="RJ178" s="83"/>
      <c r="RK178" s="230"/>
      <c r="RL178" s="121"/>
      <c r="RM178" s="80"/>
      <c r="RN178" s="4"/>
      <c r="RO178" s="4"/>
      <c r="RP178" s="4"/>
      <c r="RQ178" s="4"/>
      <c r="RR178" s="184"/>
      <c r="RS178" s="66"/>
      <c r="RT178" s="83"/>
      <c r="RU178" s="230"/>
      <c r="RV178" s="121"/>
      <c r="RW178" s="80"/>
      <c r="RX178" s="4"/>
      <c r="RY178" s="4"/>
      <c r="RZ178" s="4"/>
      <c r="SA178" s="4"/>
      <c r="SB178" s="184"/>
      <c r="SC178" s="66"/>
      <c r="SD178" s="83"/>
      <c r="SE178" s="230"/>
      <c r="SF178" s="121"/>
      <c r="SG178" s="80"/>
      <c r="SH178" s="4"/>
      <c r="SI178" s="4"/>
      <c r="SJ178" s="4"/>
      <c r="SK178" s="4"/>
      <c r="SL178" s="184"/>
      <c r="SM178" s="66"/>
      <c r="SN178" s="83"/>
      <c r="SO178" s="230"/>
      <c r="SP178" s="121"/>
      <c r="SQ178" s="80"/>
      <c r="SR178" s="4"/>
      <c r="SS178" s="4"/>
      <c r="ST178" s="4"/>
      <c r="SU178" s="4"/>
      <c r="SV178" s="184"/>
      <c r="SW178" s="66"/>
      <c r="SX178" s="83"/>
      <c r="SY178" s="230"/>
      <c r="SZ178" s="121"/>
      <c r="TA178" s="80"/>
      <c r="TB178" s="4"/>
      <c r="TC178" s="4"/>
      <c r="TD178" s="4"/>
      <c r="TE178" s="4"/>
      <c r="TF178" s="184"/>
      <c r="TG178" s="66"/>
      <c r="TH178" s="83"/>
      <c r="TI178" s="230"/>
      <c r="TJ178" s="121"/>
      <c r="TK178" s="80"/>
      <c r="TL178" s="4"/>
      <c r="TM178" s="4"/>
      <c r="TN178" s="4"/>
      <c r="TO178" s="4"/>
      <c r="TP178" s="184"/>
      <c r="TQ178" s="66"/>
      <c r="TR178" s="83"/>
      <c r="TS178" s="230"/>
      <c r="TT178" s="121"/>
      <c r="TU178" s="80"/>
      <c r="TV178" s="4"/>
      <c r="TW178" s="4"/>
      <c r="TX178" s="4"/>
      <c r="TY178" s="4"/>
      <c r="TZ178" s="184"/>
      <c r="UA178" s="66"/>
      <c r="UB178" s="83"/>
      <c r="UC178" s="230"/>
      <c r="UD178" s="121"/>
      <c r="UE178" s="80"/>
      <c r="UF178" s="4"/>
      <c r="UG178" s="4"/>
      <c r="UH178" s="4"/>
      <c r="UI178" s="4"/>
      <c r="UJ178" s="184"/>
      <c r="UK178" s="66"/>
      <c r="UL178" s="83"/>
      <c r="UM178" s="230"/>
      <c r="UN178" s="121"/>
      <c r="UO178" s="80"/>
      <c r="UP178" s="4"/>
      <c r="UQ178" s="4"/>
      <c r="UR178" s="4"/>
      <c r="US178" s="4"/>
      <c r="UT178" s="184"/>
      <c r="UU178" s="66"/>
      <c r="UV178" s="83"/>
      <c r="UW178" s="230"/>
      <c r="UX178" s="121"/>
      <c r="UY178" s="80"/>
      <c r="UZ178" s="4"/>
      <c r="VA178" s="4"/>
      <c r="VB178" s="4"/>
      <c r="VC178" s="4"/>
      <c r="VD178" s="184"/>
      <c r="VE178" s="66"/>
      <c r="VF178" s="83"/>
      <c r="VG178" s="230"/>
      <c r="VH178" s="121"/>
      <c r="VI178" s="80"/>
      <c r="VJ178" s="4"/>
      <c r="VK178" s="4"/>
      <c r="VL178" s="4"/>
      <c r="VM178" s="4"/>
      <c r="VN178" s="184"/>
      <c r="VO178" s="66"/>
      <c r="VP178" s="83"/>
      <c r="VQ178" s="230"/>
      <c r="VR178" s="121"/>
      <c r="VS178" s="80"/>
      <c r="VT178" s="4"/>
      <c r="VU178" s="4"/>
      <c r="VV178" s="4"/>
      <c r="VW178" s="4"/>
      <c r="VX178" s="184"/>
      <c r="VY178" s="66"/>
      <c r="VZ178" s="83"/>
      <c r="WA178" s="230"/>
      <c r="WB178" s="121"/>
      <c r="WC178" s="80"/>
      <c r="WD178" s="4"/>
      <c r="WE178" s="4"/>
      <c r="WF178" s="4"/>
      <c r="WG178" s="4"/>
      <c r="WH178" s="184"/>
      <c r="WI178" s="66"/>
      <c r="WJ178" s="83"/>
      <c r="WK178" s="230"/>
      <c r="WL178" s="121"/>
      <c r="WM178" s="80"/>
      <c r="WN178" s="4"/>
      <c r="WO178" s="4"/>
      <c r="WP178" s="4"/>
      <c r="WQ178" s="4"/>
      <c r="WR178" s="184"/>
      <c r="WS178" s="66"/>
      <c r="WT178" s="83"/>
      <c r="WU178" s="230"/>
      <c r="WV178" s="121"/>
      <c r="WW178" s="80"/>
      <c r="WX178" s="4"/>
      <c r="WY178" s="4"/>
      <c r="WZ178" s="4"/>
      <c r="XA178" s="4"/>
      <c r="XB178" s="184"/>
      <c r="XC178" s="66"/>
      <c r="XD178" s="83"/>
      <c r="XE178" s="230"/>
      <c r="XF178" s="121"/>
      <c r="XG178" s="80"/>
      <c r="XH178" s="4"/>
      <c r="XI178" s="4"/>
      <c r="XJ178" s="4"/>
      <c r="XK178" s="4"/>
      <c r="XL178" s="184"/>
      <c r="XM178" s="66"/>
      <c r="XN178" s="83"/>
      <c r="XO178" s="230"/>
      <c r="XP178" s="121"/>
      <c r="XQ178" s="80"/>
      <c r="XR178" s="4"/>
      <c r="XS178" s="4"/>
      <c r="XT178" s="4"/>
      <c r="XU178" s="4"/>
      <c r="XV178" s="184"/>
      <c r="XW178" s="66"/>
      <c r="XX178" s="83"/>
      <c r="XY178" s="230"/>
      <c r="XZ178" s="121"/>
      <c r="YA178" s="80"/>
      <c r="YB178" s="4"/>
      <c r="YC178" s="4"/>
      <c r="YD178" s="4"/>
      <c r="YE178" s="4"/>
      <c r="YF178" s="184"/>
      <c r="YG178" s="66"/>
      <c r="YH178" s="83"/>
      <c r="YI178" s="230"/>
      <c r="YJ178" s="121"/>
      <c r="YK178" s="80"/>
      <c r="YL178" s="4"/>
      <c r="YM178" s="4"/>
      <c r="YN178" s="4"/>
      <c r="YO178" s="4"/>
      <c r="YP178" s="184"/>
      <c r="YQ178" s="66"/>
      <c r="YR178" s="83"/>
      <c r="YS178" s="230"/>
      <c r="YT178" s="121"/>
      <c r="YU178" s="80"/>
      <c r="YV178" s="4"/>
      <c r="YW178" s="4"/>
      <c r="YX178" s="4"/>
      <c r="YY178" s="4"/>
      <c r="YZ178" s="184"/>
      <c r="ZA178" s="66"/>
      <c r="ZB178" s="83"/>
      <c r="ZC178" s="230"/>
      <c r="ZD178" s="121"/>
      <c r="ZE178" s="80"/>
      <c r="ZF178" s="4"/>
      <c r="ZG178" s="4"/>
      <c r="ZH178" s="4"/>
      <c r="ZI178" s="4"/>
      <c r="ZJ178" s="184"/>
      <c r="ZK178" s="66"/>
      <c r="ZL178" s="83"/>
      <c r="ZM178" s="230"/>
      <c r="ZN178" s="121"/>
      <c r="ZO178" s="80"/>
      <c r="ZP178" s="4"/>
      <c r="ZQ178" s="4"/>
      <c r="ZR178" s="4"/>
      <c r="ZS178" s="4"/>
      <c r="ZT178" s="184"/>
      <c r="ZU178" s="66"/>
      <c r="ZV178" s="83"/>
      <c r="ZW178" s="230"/>
      <c r="ZX178" s="121"/>
      <c r="ZY178" s="80"/>
      <c r="ZZ178" s="4"/>
      <c r="AAA178" s="4"/>
      <c r="AAB178" s="4"/>
      <c r="AAC178" s="4"/>
      <c r="AAD178" s="184"/>
      <c r="AAE178" s="66"/>
      <c r="AAF178" s="83"/>
      <c r="AAG178" s="230"/>
      <c r="AAH178" s="121"/>
      <c r="AAI178" s="80"/>
      <c r="AAJ178" s="4"/>
      <c r="AAK178" s="4"/>
      <c r="AAL178" s="4"/>
      <c r="AAM178" s="4"/>
      <c r="AAN178" s="184"/>
      <c r="AAO178" s="66"/>
      <c r="AAP178" s="83"/>
      <c r="AAQ178" s="230"/>
      <c r="AAR178" s="121"/>
      <c r="AAS178" s="80"/>
      <c r="AAT178" s="4"/>
      <c r="AAU178" s="4"/>
      <c r="AAV178" s="4"/>
      <c r="AAW178" s="4"/>
      <c r="AAX178" s="184"/>
      <c r="AAY178" s="66"/>
      <c r="AAZ178" s="83"/>
      <c r="ABA178" s="230"/>
      <c r="ABB178" s="121"/>
      <c r="ABC178" s="80"/>
      <c r="ABD178" s="4"/>
      <c r="ABE178" s="4"/>
      <c r="ABF178" s="4"/>
      <c r="ABG178" s="4"/>
      <c r="ABH178" s="184"/>
      <c r="ABI178" s="66"/>
      <c r="ABJ178" s="83"/>
      <c r="ABK178" s="230"/>
      <c r="ABL178" s="121"/>
      <c r="ABM178" s="80"/>
      <c r="ABN178" s="4"/>
      <c r="ABO178" s="4"/>
      <c r="ABP178" s="4"/>
      <c r="ABQ178" s="4"/>
      <c r="ABR178" s="184"/>
      <c r="ABS178" s="66"/>
      <c r="ABT178" s="83"/>
      <c r="ABU178" s="230"/>
      <c r="ABV178" s="121"/>
      <c r="ABW178" s="80"/>
      <c r="ABX178" s="4"/>
      <c r="ABY178" s="4"/>
      <c r="ABZ178" s="4"/>
      <c r="ACA178" s="4"/>
      <c r="ACB178" s="184"/>
      <c r="ACC178" s="66"/>
      <c r="ACD178" s="83"/>
      <c r="ACE178" s="230"/>
      <c r="ACF178" s="121"/>
      <c r="ACG178" s="80"/>
      <c r="ACH178" s="4"/>
      <c r="ACI178" s="4"/>
      <c r="ACJ178" s="4"/>
      <c r="ACK178" s="4"/>
      <c r="ACL178" s="184"/>
      <c r="ACM178" s="66"/>
      <c r="ACN178" s="83"/>
      <c r="ACO178" s="230"/>
      <c r="ACP178" s="121"/>
      <c r="ACQ178" s="80"/>
      <c r="ACR178" s="4"/>
      <c r="ACS178" s="4"/>
      <c r="ACT178" s="4"/>
      <c r="ACU178" s="4"/>
      <c r="ACV178" s="184"/>
      <c r="ACW178" s="66"/>
      <c r="ACX178" s="83"/>
      <c r="ACY178" s="230"/>
      <c r="ACZ178" s="121"/>
      <c r="ADA178" s="80"/>
      <c r="ADB178" s="4"/>
      <c r="ADC178" s="4"/>
      <c r="ADD178" s="4"/>
      <c r="ADE178" s="4"/>
      <c r="ADF178" s="184"/>
      <c r="ADG178" s="66"/>
      <c r="ADH178" s="83"/>
      <c r="ADI178" s="230"/>
      <c r="ADJ178" s="121"/>
      <c r="ADK178" s="80"/>
      <c r="ADL178" s="4"/>
      <c r="ADM178" s="4"/>
      <c r="ADN178" s="4"/>
      <c r="ADO178" s="4"/>
      <c r="ADP178" s="184"/>
      <c r="ADQ178" s="66"/>
      <c r="ADR178" s="83"/>
      <c r="ADS178" s="230"/>
      <c r="ADT178" s="121"/>
      <c r="ADU178" s="80"/>
      <c r="ADV178" s="4"/>
      <c r="ADW178" s="4"/>
      <c r="ADX178" s="4"/>
      <c r="ADY178" s="4"/>
      <c r="ADZ178" s="184"/>
      <c r="AEA178" s="66"/>
      <c r="AEB178" s="83"/>
      <c r="AEC178" s="230"/>
      <c r="AED178" s="121"/>
      <c r="AEE178" s="80"/>
      <c r="AEF178" s="4"/>
      <c r="AEG178" s="4"/>
      <c r="AEH178" s="4"/>
      <c r="AEI178" s="4"/>
      <c r="AEJ178" s="184"/>
      <c r="AEK178" s="66"/>
      <c r="AEL178" s="83"/>
      <c r="AEM178" s="230"/>
      <c r="AEN178" s="121"/>
      <c r="AEO178" s="80"/>
      <c r="AEP178" s="4"/>
      <c r="AEQ178" s="4"/>
      <c r="AER178" s="4"/>
      <c r="AES178" s="4"/>
      <c r="AET178" s="184"/>
      <c r="AEU178" s="66"/>
      <c r="AEV178" s="83"/>
      <c r="AEW178" s="230"/>
      <c r="AEX178" s="121"/>
      <c r="AEY178" s="80"/>
      <c r="AEZ178" s="4"/>
      <c r="AFA178" s="4"/>
      <c r="AFB178" s="4"/>
      <c r="AFC178" s="4"/>
      <c r="AFD178" s="184"/>
      <c r="AFE178" s="66"/>
      <c r="AFF178" s="83"/>
      <c r="AFG178" s="230"/>
      <c r="AFH178" s="121"/>
      <c r="AFI178" s="80"/>
      <c r="AFJ178" s="4"/>
      <c r="AFK178" s="4"/>
      <c r="AFL178" s="4"/>
      <c r="AFM178" s="4"/>
      <c r="AFN178" s="184"/>
      <c r="AFO178" s="66"/>
      <c r="AFP178" s="83"/>
      <c r="AFQ178" s="230"/>
      <c r="AFR178" s="121"/>
      <c r="AFS178" s="80"/>
      <c r="AFT178" s="4"/>
      <c r="AFU178" s="4"/>
      <c r="AFV178" s="4"/>
      <c r="AFW178" s="4"/>
      <c r="AFX178" s="184"/>
      <c r="AFY178" s="66"/>
      <c r="AFZ178" s="83"/>
      <c r="AGA178" s="230"/>
      <c r="AGB178" s="121"/>
      <c r="AGC178" s="80"/>
      <c r="AGD178" s="4"/>
      <c r="AGE178" s="4"/>
      <c r="AGF178" s="4"/>
      <c r="AGG178" s="4"/>
      <c r="AGH178" s="184"/>
      <c r="AGI178" s="66"/>
      <c r="AGJ178" s="83"/>
      <c r="AGK178" s="230"/>
      <c r="AGL178" s="121"/>
      <c r="AGM178" s="80"/>
      <c r="AGN178" s="4"/>
      <c r="AGO178" s="4"/>
      <c r="AGP178" s="4"/>
      <c r="AGQ178" s="4"/>
      <c r="AGR178" s="184"/>
      <c r="AGS178" s="66"/>
      <c r="AGT178" s="83"/>
      <c r="AGU178" s="230"/>
      <c r="AGV178" s="121"/>
      <c r="AGW178" s="80"/>
      <c r="AGX178" s="4"/>
      <c r="AGY178" s="4"/>
      <c r="AGZ178" s="4"/>
      <c r="AHA178" s="4"/>
      <c r="AHB178" s="184"/>
      <c r="AHC178" s="66"/>
      <c r="AHD178" s="83"/>
      <c r="AHE178" s="230"/>
      <c r="AHF178" s="121"/>
      <c r="AHG178" s="80"/>
      <c r="AHH178" s="4"/>
      <c r="AHI178" s="4"/>
      <c r="AHJ178" s="4"/>
      <c r="AHK178" s="4"/>
      <c r="AHL178" s="184"/>
      <c r="AHM178" s="66"/>
      <c r="AHN178" s="83"/>
      <c r="AHO178" s="230"/>
      <c r="AHP178" s="121"/>
      <c r="AHQ178" s="80"/>
      <c r="AHR178" s="4"/>
      <c r="AHS178" s="4"/>
      <c r="AHT178" s="4"/>
      <c r="AHU178" s="4"/>
      <c r="AHV178" s="184"/>
      <c r="AHW178" s="66"/>
      <c r="AHX178" s="83"/>
      <c r="AHY178" s="230"/>
      <c r="AHZ178" s="121"/>
      <c r="AIA178" s="80"/>
      <c r="AIB178" s="4"/>
      <c r="AIC178" s="4"/>
      <c r="AID178" s="4"/>
      <c r="AIE178" s="4"/>
      <c r="AIF178" s="184"/>
      <c r="AIG178" s="66"/>
      <c r="AIH178" s="83"/>
      <c r="AII178" s="230"/>
      <c r="AIJ178" s="121"/>
      <c r="AIK178" s="80"/>
      <c r="AIL178" s="4"/>
      <c r="AIM178" s="4"/>
      <c r="AIN178" s="4"/>
      <c r="AIO178" s="4"/>
      <c r="AIP178" s="184"/>
      <c r="AIQ178" s="66"/>
      <c r="AIR178" s="83"/>
      <c r="AIS178" s="230"/>
      <c r="AIT178" s="121"/>
      <c r="AIU178" s="80"/>
      <c r="AIV178" s="4"/>
      <c r="AIW178" s="4"/>
      <c r="AIX178" s="4"/>
      <c r="AIY178" s="4"/>
      <c r="AIZ178" s="184"/>
      <c r="AJA178" s="66"/>
      <c r="AJB178" s="83"/>
      <c r="AJC178" s="230"/>
      <c r="AJD178" s="121"/>
      <c r="AJE178" s="80"/>
      <c r="AJF178" s="4"/>
      <c r="AJG178" s="4"/>
      <c r="AJH178" s="4"/>
      <c r="AJI178" s="4"/>
      <c r="AJJ178" s="184"/>
      <c r="AJK178" s="66"/>
      <c r="AJL178" s="83"/>
      <c r="AJM178" s="230"/>
      <c r="AJN178" s="121"/>
      <c r="AJO178" s="80"/>
      <c r="AJP178" s="4"/>
      <c r="AJQ178" s="4"/>
      <c r="AJR178" s="4"/>
      <c r="AJS178" s="4"/>
      <c r="AJT178" s="184"/>
      <c r="AJU178" s="66"/>
      <c r="AJV178" s="83"/>
      <c r="AJW178" s="230"/>
      <c r="AJX178" s="121"/>
      <c r="AJY178" s="80"/>
      <c r="AJZ178" s="4"/>
      <c r="AKA178" s="4"/>
      <c r="AKB178" s="4"/>
      <c r="AKC178" s="4"/>
      <c r="AKD178" s="184"/>
      <c r="AKE178" s="66"/>
      <c r="AKF178" s="83"/>
      <c r="AKG178" s="230"/>
      <c r="AKH178" s="121"/>
      <c r="AKI178" s="80"/>
      <c r="AKJ178" s="4"/>
      <c r="AKK178" s="4"/>
      <c r="AKL178" s="4"/>
      <c r="AKM178" s="4"/>
      <c r="AKN178" s="184"/>
      <c r="AKO178" s="66"/>
      <c r="AKP178" s="83"/>
      <c r="AKQ178" s="230"/>
      <c r="AKR178" s="121"/>
      <c r="AKS178" s="80"/>
      <c r="AKT178" s="4"/>
      <c r="AKU178" s="4"/>
      <c r="AKV178" s="4"/>
      <c r="AKW178" s="4"/>
      <c r="AKX178" s="184"/>
      <c r="AKY178" s="66"/>
      <c r="AKZ178" s="83"/>
      <c r="ALA178" s="230"/>
      <c r="ALB178" s="121"/>
      <c r="ALC178" s="80"/>
      <c r="ALD178" s="4"/>
      <c r="ALE178" s="4"/>
      <c r="ALF178" s="4"/>
      <c r="ALG178" s="4"/>
      <c r="ALH178" s="184"/>
      <c r="ALI178" s="66"/>
      <c r="ALJ178" s="83"/>
      <c r="ALK178" s="230"/>
      <c r="ALL178" s="121"/>
      <c r="ALM178" s="80"/>
      <c r="ALN178" s="4"/>
      <c r="ALO178" s="4"/>
      <c r="ALP178" s="4"/>
      <c r="ALQ178" s="4"/>
      <c r="ALR178" s="184"/>
      <c r="ALS178" s="66"/>
      <c r="ALT178" s="83"/>
      <c r="ALU178" s="230"/>
      <c r="ALV178" s="121"/>
      <c r="ALW178" s="80"/>
      <c r="ALX178" s="4"/>
      <c r="ALY178" s="4"/>
      <c r="ALZ178" s="4"/>
      <c r="AMA178" s="4"/>
      <c r="AMB178" s="184"/>
      <c r="AMC178" s="66"/>
      <c r="AMD178" s="83"/>
      <c r="AME178" s="230"/>
      <c r="AMF178" s="121"/>
      <c r="AMG178" s="80"/>
      <c r="AMH178" s="4"/>
      <c r="AMI178" s="4"/>
      <c r="AMJ178" s="4"/>
      <c r="AMK178" s="4"/>
      <c r="AML178" s="184"/>
      <c r="AMM178" s="66"/>
      <c r="AMN178" s="83"/>
      <c r="AMO178" s="230"/>
      <c r="AMP178" s="121"/>
      <c r="AMQ178" s="80"/>
      <c r="AMR178" s="4"/>
      <c r="AMS178" s="4"/>
      <c r="AMT178" s="4"/>
      <c r="AMU178" s="4"/>
      <c r="AMV178" s="184"/>
      <c r="AMW178" s="66"/>
      <c r="AMX178" s="83"/>
      <c r="AMY178" s="230"/>
      <c r="AMZ178" s="121"/>
      <c r="ANA178" s="80"/>
      <c r="ANB178" s="4"/>
      <c r="ANC178" s="4"/>
      <c r="AND178" s="4"/>
      <c r="ANE178" s="4"/>
      <c r="ANF178" s="184"/>
      <c r="ANG178" s="66"/>
      <c r="ANH178" s="83"/>
      <c r="ANI178" s="230"/>
      <c r="ANJ178" s="121"/>
      <c r="ANK178" s="80"/>
      <c r="ANL178" s="4"/>
      <c r="ANM178" s="4"/>
      <c r="ANN178" s="4"/>
      <c r="ANO178" s="4"/>
      <c r="ANP178" s="184"/>
      <c r="ANQ178" s="66"/>
      <c r="ANR178" s="83"/>
      <c r="ANS178" s="230"/>
      <c r="ANT178" s="121"/>
      <c r="ANU178" s="80"/>
      <c r="ANV178" s="4"/>
      <c r="ANW178" s="4"/>
      <c r="ANX178" s="4"/>
      <c r="ANY178" s="4"/>
      <c r="ANZ178" s="184"/>
      <c r="AOA178" s="66"/>
      <c r="AOB178" s="83"/>
      <c r="AOC178" s="230"/>
      <c r="AOD178" s="121"/>
      <c r="AOE178" s="80"/>
      <c r="AOF178" s="4"/>
      <c r="AOG178" s="4"/>
      <c r="AOH178" s="4"/>
      <c r="AOI178" s="4"/>
      <c r="AOJ178" s="184"/>
      <c r="AOK178" s="66"/>
      <c r="AOL178" s="83"/>
      <c r="AOM178" s="230"/>
      <c r="AON178" s="121"/>
      <c r="AOO178" s="80"/>
      <c r="AOP178" s="4"/>
      <c r="AOQ178" s="4"/>
      <c r="AOR178" s="4"/>
      <c r="AOS178" s="4"/>
      <c r="AOT178" s="184"/>
      <c r="AOU178" s="66"/>
      <c r="AOV178" s="83"/>
      <c r="AOW178" s="230"/>
      <c r="AOX178" s="121"/>
      <c r="AOY178" s="80"/>
      <c r="AOZ178" s="4"/>
      <c r="APA178" s="4"/>
      <c r="APB178" s="4"/>
      <c r="APC178" s="4"/>
      <c r="APD178" s="184"/>
      <c r="APE178" s="66"/>
      <c r="APF178" s="83"/>
      <c r="APG178" s="230"/>
      <c r="APH178" s="121"/>
      <c r="API178" s="80"/>
      <c r="APJ178" s="4"/>
      <c r="APK178" s="4"/>
      <c r="APL178" s="4"/>
      <c r="APM178" s="4"/>
      <c r="APN178" s="184"/>
      <c r="APO178" s="66"/>
      <c r="APP178" s="83"/>
      <c r="APQ178" s="230"/>
      <c r="APR178" s="121"/>
      <c r="APS178" s="80"/>
      <c r="APT178" s="4"/>
      <c r="APU178" s="4"/>
      <c r="APV178" s="4"/>
      <c r="APW178" s="4"/>
      <c r="APX178" s="184"/>
      <c r="APY178" s="66"/>
      <c r="APZ178" s="83"/>
      <c r="AQA178" s="230"/>
      <c r="AQB178" s="121"/>
      <c r="AQC178" s="80"/>
      <c r="AQD178" s="4"/>
      <c r="AQE178" s="4"/>
      <c r="AQF178" s="4"/>
      <c r="AQG178" s="4"/>
      <c r="AQH178" s="184"/>
      <c r="AQI178" s="66"/>
      <c r="AQJ178" s="83"/>
      <c r="AQK178" s="230"/>
      <c r="AQL178" s="121"/>
      <c r="AQM178" s="80"/>
      <c r="AQN178" s="4"/>
      <c r="AQO178" s="4"/>
      <c r="AQP178" s="4"/>
      <c r="AQQ178" s="4"/>
      <c r="AQR178" s="184"/>
      <c r="AQS178" s="66"/>
      <c r="AQT178" s="83"/>
      <c r="AQU178" s="230"/>
      <c r="AQV178" s="121"/>
      <c r="AQW178" s="80"/>
      <c r="AQX178" s="4"/>
      <c r="AQY178" s="4"/>
      <c r="AQZ178" s="4"/>
      <c r="ARA178" s="4"/>
      <c r="ARB178" s="184"/>
      <c r="ARC178" s="66"/>
      <c r="ARD178" s="83"/>
      <c r="ARE178" s="230"/>
      <c r="ARF178" s="121"/>
      <c r="ARG178" s="80"/>
      <c r="ARH178" s="4"/>
      <c r="ARI178" s="4"/>
      <c r="ARJ178" s="4"/>
      <c r="ARK178" s="4"/>
      <c r="ARL178" s="184"/>
      <c r="ARM178" s="66"/>
      <c r="ARN178" s="83"/>
      <c r="ARO178" s="230"/>
      <c r="ARP178" s="121"/>
      <c r="ARQ178" s="80"/>
      <c r="ARR178" s="4"/>
      <c r="ARS178" s="4"/>
      <c r="ART178" s="4"/>
      <c r="ARU178" s="4"/>
      <c r="ARV178" s="184"/>
      <c r="ARW178" s="66"/>
      <c r="ARX178" s="83"/>
      <c r="ARY178" s="230"/>
      <c r="ARZ178" s="121"/>
      <c r="ASA178" s="80"/>
      <c r="ASB178" s="4"/>
      <c r="ASC178" s="4"/>
      <c r="ASD178" s="4"/>
      <c r="ASE178" s="4"/>
      <c r="ASF178" s="184"/>
      <c r="ASG178" s="66"/>
      <c r="ASH178" s="83"/>
      <c r="ASI178" s="230"/>
      <c r="ASJ178" s="121"/>
      <c r="ASK178" s="80"/>
      <c r="ASL178" s="4"/>
      <c r="ASM178" s="4"/>
      <c r="ASN178" s="4"/>
      <c r="ASO178" s="4"/>
      <c r="ASP178" s="184"/>
      <c r="ASQ178" s="66"/>
      <c r="ASR178" s="83"/>
      <c r="ASS178" s="230"/>
      <c r="AST178" s="121"/>
      <c r="ASU178" s="80"/>
      <c r="ASV178" s="4"/>
      <c r="ASW178" s="4"/>
      <c r="ASX178" s="4"/>
      <c r="ASY178" s="4"/>
      <c r="ASZ178" s="184"/>
      <c r="ATA178" s="66"/>
      <c r="ATB178" s="83"/>
      <c r="ATC178" s="230"/>
      <c r="ATD178" s="121"/>
      <c r="ATE178" s="80"/>
      <c r="ATF178" s="4"/>
      <c r="ATG178" s="4"/>
      <c r="ATH178" s="4"/>
      <c r="ATI178" s="4"/>
      <c r="ATJ178" s="184"/>
      <c r="ATK178" s="66"/>
      <c r="ATL178" s="83"/>
      <c r="ATM178" s="230"/>
      <c r="ATN178" s="121"/>
      <c r="ATO178" s="80"/>
      <c r="ATP178" s="4"/>
      <c r="ATQ178" s="4"/>
      <c r="ATR178" s="4"/>
      <c r="ATS178" s="4"/>
      <c r="ATT178" s="184"/>
      <c r="ATU178" s="66"/>
      <c r="ATV178" s="83"/>
      <c r="ATW178" s="230"/>
      <c r="ATX178" s="121"/>
      <c r="ATY178" s="80"/>
      <c r="ATZ178" s="4"/>
      <c r="AUA178" s="4"/>
      <c r="AUB178" s="4"/>
      <c r="AUC178" s="4"/>
      <c r="AUD178" s="184"/>
      <c r="AUE178" s="66"/>
      <c r="AUF178" s="83"/>
      <c r="AUG178" s="230"/>
      <c r="AUH178" s="121"/>
      <c r="AUI178" s="80"/>
      <c r="AUJ178" s="4"/>
      <c r="AUK178" s="4"/>
      <c r="AUL178" s="4"/>
      <c r="AUM178" s="4"/>
      <c r="AUN178" s="184"/>
      <c r="AUO178" s="66"/>
      <c r="AUP178" s="83"/>
      <c r="AUQ178" s="230"/>
      <c r="AUR178" s="121"/>
      <c r="AUS178" s="80"/>
      <c r="AUT178" s="4"/>
      <c r="AUU178" s="4"/>
      <c r="AUV178" s="4"/>
      <c r="AUW178" s="4"/>
      <c r="AUX178" s="184"/>
      <c r="AUY178" s="66"/>
      <c r="AUZ178" s="83"/>
      <c r="AVA178" s="230"/>
      <c r="AVB178" s="121"/>
      <c r="AVC178" s="80"/>
      <c r="AVD178" s="4"/>
      <c r="AVE178" s="4"/>
      <c r="AVF178" s="4"/>
      <c r="AVG178" s="4"/>
      <c r="AVH178" s="184"/>
      <c r="AVI178" s="66"/>
      <c r="AVJ178" s="83"/>
      <c r="AVK178" s="230"/>
      <c r="AVL178" s="121"/>
      <c r="AVM178" s="80"/>
      <c r="AVN178" s="4"/>
      <c r="AVO178" s="4"/>
      <c r="AVP178" s="4"/>
      <c r="AVQ178" s="4"/>
      <c r="AVR178" s="184"/>
      <c r="AVS178" s="66"/>
      <c r="AVT178" s="83"/>
      <c r="AVU178" s="230"/>
      <c r="AVV178" s="121"/>
      <c r="AVW178" s="80"/>
      <c r="AVX178" s="4"/>
      <c r="AVY178" s="4"/>
      <c r="AVZ178" s="4"/>
      <c r="AWA178" s="4"/>
      <c r="AWB178" s="184"/>
      <c r="AWC178" s="66"/>
      <c r="AWD178" s="83"/>
      <c r="AWE178" s="230"/>
      <c r="AWF178" s="121"/>
      <c r="AWG178" s="80"/>
      <c r="AWH178" s="4"/>
      <c r="AWI178" s="4"/>
      <c r="AWJ178" s="4"/>
      <c r="AWK178" s="4"/>
      <c r="AWL178" s="184"/>
      <c r="AWM178" s="66"/>
      <c r="AWN178" s="83"/>
      <c r="AWO178" s="230"/>
      <c r="AWP178" s="121"/>
      <c r="AWQ178" s="80"/>
      <c r="AWR178" s="4"/>
      <c r="AWS178" s="4"/>
      <c r="AWT178" s="4"/>
      <c r="AWU178" s="4"/>
      <c r="AWV178" s="184"/>
      <c r="AWW178" s="66"/>
      <c r="AWX178" s="83"/>
      <c r="AWY178" s="230"/>
      <c r="AWZ178" s="121"/>
      <c r="AXA178" s="80"/>
      <c r="AXB178" s="4"/>
      <c r="AXC178" s="4"/>
      <c r="AXD178" s="4"/>
      <c r="AXE178" s="4"/>
      <c r="AXF178" s="184"/>
      <c r="AXG178" s="66"/>
      <c r="AXH178" s="83"/>
      <c r="AXI178" s="230"/>
      <c r="AXJ178" s="121"/>
      <c r="AXK178" s="80"/>
      <c r="AXL178" s="4"/>
      <c r="AXM178" s="4"/>
      <c r="AXN178" s="4"/>
      <c r="AXO178" s="4"/>
      <c r="AXP178" s="184"/>
      <c r="AXQ178" s="66"/>
      <c r="AXR178" s="83"/>
      <c r="AXS178" s="230"/>
      <c r="AXT178" s="121"/>
      <c r="AXU178" s="80"/>
      <c r="AXV178" s="4"/>
      <c r="AXW178" s="4"/>
      <c r="AXX178" s="4"/>
      <c r="AXY178" s="4"/>
      <c r="AXZ178" s="184"/>
      <c r="AYA178" s="66"/>
      <c r="AYB178" s="83"/>
      <c r="AYC178" s="230"/>
      <c r="AYD178" s="121"/>
      <c r="AYE178" s="80"/>
      <c r="AYF178" s="4"/>
      <c r="AYG178" s="4"/>
      <c r="AYH178" s="4"/>
      <c r="AYI178" s="4"/>
      <c r="AYJ178" s="184"/>
      <c r="AYK178" s="66"/>
      <c r="AYL178" s="83"/>
      <c r="AYM178" s="230"/>
      <c r="AYN178" s="121"/>
      <c r="AYO178" s="80"/>
      <c r="AYP178" s="4"/>
      <c r="AYQ178" s="4"/>
      <c r="AYR178" s="4"/>
      <c r="AYS178" s="4"/>
      <c r="AYT178" s="184"/>
      <c r="AYU178" s="66"/>
      <c r="AYV178" s="83"/>
      <c r="AYW178" s="230"/>
      <c r="AYX178" s="121"/>
      <c r="AYY178" s="80"/>
      <c r="AYZ178" s="4"/>
      <c r="AZA178" s="4"/>
      <c r="AZB178" s="4"/>
      <c r="AZC178" s="4"/>
      <c r="AZD178" s="184"/>
      <c r="AZE178" s="66"/>
      <c r="AZF178" s="83"/>
      <c r="AZG178" s="230"/>
      <c r="AZH178" s="121"/>
      <c r="AZI178" s="80"/>
      <c r="AZJ178" s="4"/>
      <c r="AZK178" s="4"/>
      <c r="AZL178" s="4"/>
      <c r="AZM178" s="4"/>
      <c r="AZN178" s="184"/>
      <c r="AZO178" s="66"/>
      <c r="AZP178" s="83"/>
      <c r="AZQ178" s="230"/>
      <c r="AZR178" s="121"/>
      <c r="AZS178" s="80"/>
      <c r="AZT178" s="4"/>
      <c r="AZU178" s="4"/>
      <c r="AZV178" s="4"/>
      <c r="AZW178" s="4"/>
      <c r="AZX178" s="184"/>
      <c r="AZY178" s="66"/>
      <c r="AZZ178" s="83"/>
      <c r="BAA178" s="230"/>
      <c r="BAB178" s="121"/>
      <c r="BAC178" s="80"/>
      <c r="BAD178" s="4"/>
      <c r="BAE178" s="4"/>
      <c r="BAF178" s="4"/>
      <c r="BAG178" s="4"/>
      <c r="BAH178" s="184"/>
      <c r="BAI178" s="66"/>
      <c r="BAJ178" s="83"/>
      <c r="BAK178" s="230"/>
      <c r="BAL178" s="121"/>
      <c r="BAM178" s="80"/>
      <c r="BAN178" s="4"/>
      <c r="BAO178" s="4"/>
      <c r="BAP178" s="4"/>
      <c r="BAQ178" s="4"/>
      <c r="BAR178" s="184"/>
      <c r="BAS178" s="66"/>
      <c r="BAT178" s="83"/>
      <c r="BAU178" s="230"/>
      <c r="BAV178" s="121"/>
      <c r="BAW178" s="80"/>
      <c r="BAX178" s="4"/>
      <c r="BAY178" s="4"/>
      <c r="BAZ178" s="4"/>
      <c r="BBA178" s="4"/>
      <c r="BBB178" s="184"/>
      <c r="BBC178" s="66"/>
      <c r="BBD178" s="83"/>
      <c r="BBE178" s="230"/>
      <c r="BBF178" s="121"/>
      <c r="BBG178" s="80"/>
      <c r="BBH178" s="4"/>
      <c r="BBI178" s="4"/>
      <c r="BBJ178" s="4"/>
      <c r="BBK178" s="4"/>
      <c r="BBL178" s="184"/>
      <c r="BBM178" s="66"/>
      <c r="BBN178" s="83"/>
      <c r="BBO178" s="230"/>
      <c r="BBP178" s="121"/>
      <c r="BBQ178" s="80"/>
      <c r="BBR178" s="4"/>
      <c r="BBS178" s="4"/>
      <c r="BBT178" s="4"/>
      <c r="BBU178" s="4"/>
      <c r="BBV178" s="184"/>
      <c r="BBW178" s="66"/>
      <c r="BBX178" s="83"/>
      <c r="BBY178" s="230"/>
      <c r="BBZ178" s="121"/>
      <c r="BCA178" s="80"/>
      <c r="BCB178" s="4"/>
      <c r="BCC178" s="4"/>
      <c r="BCD178" s="4"/>
      <c r="BCE178" s="4"/>
      <c r="BCF178" s="184"/>
      <c r="BCG178" s="66"/>
      <c r="BCH178" s="83"/>
      <c r="BCI178" s="230"/>
      <c r="BCJ178" s="121"/>
      <c r="BCK178" s="80"/>
      <c r="BCL178" s="4"/>
      <c r="BCM178" s="4"/>
      <c r="BCN178" s="4"/>
      <c r="BCO178" s="4"/>
      <c r="BCP178" s="184"/>
      <c r="BCQ178" s="66"/>
      <c r="BCR178" s="83"/>
      <c r="BCS178" s="230"/>
      <c r="BCT178" s="121"/>
      <c r="BCU178" s="80"/>
      <c r="BCV178" s="4"/>
      <c r="BCW178" s="4"/>
      <c r="BCX178" s="4"/>
      <c r="BCY178" s="4"/>
      <c r="BCZ178" s="184"/>
      <c r="BDA178" s="66"/>
      <c r="BDB178" s="83"/>
      <c r="BDC178" s="230"/>
      <c r="BDD178" s="121"/>
      <c r="BDE178" s="80"/>
      <c r="BDF178" s="4"/>
      <c r="BDG178" s="4"/>
      <c r="BDH178" s="4"/>
      <c r="BDI178" s="4"/>
      <c r="BDJ178" s="184"/>
      <c r="BDK178" s="66"/>
      <c r="BDL178" s="83"/>
      <c r="BDM178" s="230"/>
      <c r="BDN178" s="121"/>
      <c r="BDO178" s="80"/>
      <c r="BDP178" s="4"/>
      <c r="BDQ178" s="4"/>
      <c r="BDR178" s="4"/>
      <c r="BDS178" s="4"/>
      <c r="BDT178" s="184"/>
      <c r="BDU178" s="66"/>
      <c r="BDV178" s="83"/>
      <c r="BDW178" s="230"/>
      <c r="BDX178" s="121"/>
      <c r="BDY178" s="80"/>
      <c r="BDZ178" s="4"/>
      <c r="BEA178" s="4"/>
      <c r="BEB178" s="4"/>
      <c r="BEC178" s="4"/>
      <c r="BED178" s="184"/>
      <c r="BEE178" s="66"/>
      <c r="BEF178" s="83"/>
      <c r="BEG178" s="230"/>
      <c r="BEH178" s="121"/>
      <c r="BEI178" s="80"/>
      <c r="BEJ178" s="4"/>
      <c r="BEK178" s="4"/>
      <c r="BEL178" s="4"/>
      <c r="BEM178" s="4"/>
      <c r="BEN178" s="184"/>
      <c r="BEO178" s="66"/>
      <c r="BEP178" s="83"/>
      <c r="BEQ178" s="230"/>
      <c r="BER178" s="121"/>
      <c r="BES178" s="80"/>
      <c r="BET178" s="4"/>
      <c r="BEU178" s="4"/>
      <c r="BEV178" s="4"/>
      <c r="BEW178" s="4"/>
      <c r="BEX178" s="184"/>
      <c r="BEY178" s="66"/>
      <c r="BEZ178" s="83"/>
      <c r="BFA178" s="230"/>
      <c r="BFB178" s="121"/>
      <c r="BFC178" s="80"/>
      <c r="BFD178" s="4"/>
      <c r="BFE178" s="4"/>
      <c r="BFF178" s="4"/>
      <c r="BFG178" s="4"/>
      <c r="BFH178" s="184"/>
      <c r="BFI178" s="66"/>
      <c r="BFJ178" s="83"/>
      <c r="BFK178" s="230"/>
      <c r="BFL178" s="121"/>
      <c r="BFM178" s="80"/>
      <c r="BFN178" s="4"/>
      <c r="BFO178" s="4"/>
      <c r="BFP178" s="4"/>
      <c r="BFQ178" s="4"/>
      <c r="BFR178" s="184"/>
      <c r="BFS178" s="66"/>
      <c r="BFT178" s="83"/>
      <c r="BFU178" s="230"/>
      <c r="BFV178" s="121"/>
      <c r="BFW178" s="80"/>
      <c r="BFX178" s="4"/>
      <c r="BFY178" s="4"/>
      <c r="BFZ178" s="4"/>
      <c r="BGA178" s="4"/>
      <c r="BGB178" s="184"/>
      <c r="BGC178" s="66"/>
      <c r="BGD178" s="83"/>
      <c r="BGE178" s="230"/>
      <c r="BGF178" s="121"/>
      <c r="BGG178" s="80"/>
      <c r="BGH178" s="4"/>
      <c r="BGI178" s="4"/>
      <c r="BGJ178" s="4"/>
      <c r="BGK178" s="4"/>
      <c r="BGL178" s="184"/>
      <c r="BGM178" s="66"/>
      <c r="BGN178" s="83"/>
      <c r="BGO178" s="230"/>
      <c r="BGP178" s="121"/>
      <c r="BGQ178" s="80"/>
      <c r="BGR178" s="4"/>
      <c r="BGS178" s="4"/>
      <c r="BGT178" s="4"/>
      <c r="BGU178" s="4"/>
      <c r="BGV178" s="184"/>
      <c r="BGW178" s="66"/>
      <c r="BGX178" s="83"/>
      <c r="BGY178" s="230"/>
      <c r="BGZ178" s="121"/>
      <c r="BHA178" s="80"/>
      <c r="BHB178" s="4"/>
      <c r="BHC178" s="4"/>
      <c r="BHD178" s="4"/>
      <c r="BHE178" s="4"/>
      <c r="BHF178" s="184"/>
      <c r="BHG178" s="66"/>
      <c r="BHH178" s="83"/>
      <c r="BHI178" s="230"/>
      <c r="BHJ178" s="121"/>
      <c r="BHK178" s="80"/>
      <c r="BHL178" s="4"/>
      <c r="BHM178" s="4"/>
      <c r="BHN178" s="4"/>
      <c r="BHO178" s="4"/>
      <c r="BHP178" s="184"/>
      <c r="BHQ178" s="66"/>
      <c r="BHR178" s="83"/>
      <c r="BHS178" s="230"/>
      <c r="BHT178" s="121"/>
      <c r="BHU178" s="80"/>
      <c r="BHV178" s="4"/>
      <c r="BHW178" s="4"/>
      <c r="BHX178" s="4"/>
      <c r="BHY178" s="4"/>
      <c r="BHZ178" s="184"/>
      <c r="BIA178" s="66"/>
      <c r="BIB178" s="83"/>
      <c r="BIC178" s="230"/>
      <c r="BID178" s="121"/>
      <c r="BIE178" s="80"/>
      <c r="BIF178" s="4"/>
      <c r="BIG178" s="4"/>
      <c r="BIH178" s="4"/>
      <c r="BII178" s="4"/>
      <c r="BIJ178" s="184"/>
      <c r="BIK178" s="66"/>
      <c r="BIL178" s="83"/>
      <c r="BIM178" s="230"/>
      <c r="BIN178" s="121"/>
      <c r="BIO178" s="80"/>
      <c r="BIP178" s="4"/>
      <c r="BIQ178" s="4"/>
      <c r="BIR178" s="4"/>
      <c r="BIS178" s="4"/>
      <c r="BIT178" s="184"/>
      <c r="BIU178" s="66"/>
      <c r="BIV178" s="83"/>
      <c r="BIW178" s="230"/>
      <c r="BIX178" s="121"/>
      <c r="BIY178" s="80"/>
      <c r="BIZ178" s="4"/>
      <c r="BJA178" s="4"/>
      <c r="BJB178" s="4"/>
      <c r="BJC178" s="4"/>
      <c r="BJD178" s="184"/>
      <c r="BJE178" s="66"/>
      <c r="BJF178" s="83"/>
      <c r="BJG178" s="230"/>
      <c r="BJH178" s="121"/>
      <c r="BJI178" s="80"/>
      <c r="BJJ178" s="4"/>
      <c r="BJK178" s="4"/>
      <c r="BJL178" s="4"/>
      <c r="BJM178" s="4"/>
      <c r="BJN178" s="184"/>
      <c r="BJO178" s="66"/>
      <c r="BJP178" s="83"/>
      <c r="BJQ178" s="230"/>
      <c r="BJR178" s="121"/>
      <c r="BJS178" s="80"/>
      <c r="BJT178" s="4"/>
      <c r="BJU178" s="4"/>
      <c r="BJV178" s="4"/>
      <c r="BJW178" s="4"/>
      <c r="BJX178" s="184"/>
      <c r="BJY178" s="66"/>
      <c r="BJZ178" s="83"/>
      <c r="BKA178" s="230"/>
      <c r="BKB178" s="121"/>
      <c r="BKC178" s="80"/>
      <c r="BKD178" s="4"/>
      <c r="BKE178" s="4"/>
      <c r="BKF178" s="4"/>
      <c r="BKG178" s="4"/>
      <c r="BKH178" s="184"/>
      <c r="BKI178" s="66"/>
      <c r="BKJ178" s="83"/>
      <c r="BKK178" s="230"/>
      <c r="BKL178" s="121"/>
      <c r="BKM178" s="80"/>
      <c r="BKN178" s="4"/>
      <c r="BKO178" s="4"/>
      <c r="BKP178" s="4"/>
      <c r="BKQ178" s="4"/>
      <c r="BKR178" s="184"/>
      <c r="BKS178" s="66"/>
      <c r="BKT178" s="83"/>
      <c r="BKU178" s="230"/>
      <c r="BKV178" s="121"/>
      <c r="BKW178" s="80"/>
      <c r="BKX178" s="4"/>
      <c r="BKY178" s="4"/>
      <c r="BKZ178" s="4"/>
      <c r="BLA178" s="4"/>
      <c r="BLB178" s="184"/>
      <c r="BLC178" s="66"/>
      <c r="BLD178" s="83"/>
      <c r="BLE178" s="230"/>
      <c r="BLF178" s="121"/>
      <c r="BLG178" s="80"/>
      <c r="BLH178" s="4"/>
      <c r="BLI178" s="4"/>
      <c r="BLJ178" s="4"/>
      <c r="BLK178" s="4"/>
      <c r="BLL178" s="184"/>
      <c r="BLM178" s="66"/>
      <c r="BLN178" s="83"/>
      <c r="BLO178" s="230"/>
      <c r="BLP178" s="121"/>
      <c r="BLQ178" s="80"/>
      <c r="BLR178" s="4"/>
      <c r="BLS178" s="4"/>
      <c r="BLT178" s="4"/>
      <c r="BLU178" s="4"/>
      <c r="BLV178" s="184"/>
      <c r="BLW178" s="66"/>
      <c r="BLX178" s="83"/>
      <c r="BLY178" s="230"/>
      <c r="BLZ178" s="121"/>
      <c r="BMA178" s="80"/>
      <c r="BMB178" s="4"/>
      <c r="BMC178" s="4"/>
      <c r="BMD178" s="4"/>
      <c r="BME178" s="4"/>
      <c r="BMF178" s="184"/>
      <c r="BMG178" s="66"/>
      <c r="BMH178" s="83"/>
      <c r="BMI178" s="230"/>
      <c r="BMJ178" s="121"/>
      <c r="BMK178" s="80"/>
      <c r="BML178" s="4"/>
      <c r="BMM178" s="4"/>
      <c r="BMN178" s="4"/>
      <c r="BMO178" s="4"/>
      <c r="BMP178" s="184"/>
      <c r="BMQ178" s="66"/>
      <c r="BMR178" s="83"/>
      <c r="BMS178" s="230"/>
      <c r="BMT178" s="121"/>
      <c r="BMU178" s="80"/>
      <c r="BMV178" s="4"/>
      <c r="BMW178" s="4"/>
      <c r="BMX178" s="4"/>
      <c r="BMY178" s="4"/>
      <c r="BMZ178" s="184"/>
      <c r="BNA178" s="66"/>
      <c r="BNB178" s="83"/>
      <c r="BNC178" s="230"/>
      <c r="BND178" s="121"/>
      <c r="BNE178" s="80"/>
      <c r="BNF178" s="4"/>
      <c r="BNG178" s="4"/>
      <c r="BNH178" s="4"/>
      <c r="BNI178" s="4"/>
      <c r="BNJ178" s="184"/>
      <c r="BNK178" s="66"/>
      <c r="BNL178" s="83"/>
      <c r="BNM178" s="230"/>
      <c r="BNN178" s="121"/>
      <c r="BNO178" s="80"/>
      <c r="BNP178" s="4"/>
      <c r="BNQ178" s="4"/>
      <c r="BNR178" s="4"/>
      <c r="BNS178" s="4"/>
      <c r="BNT178" s="184"/>
      <c r="BNU178" s="66"/>
      <c r="BNV178" s="83"/>
      <c r="BNW178" s="230"/>
      <c r="BNX178" s="121"/>
      <c r="BNY178" s="80"/>
      <c r="BNZ178" s="4"/>
      <c r="BOA178" s="4"/>
      <c r="BOB178" s="4"/>
      <c r="BOC178" s="4"/>
      <c r="BOD178" s="184"/>
      <c r="BOE178" s="66"/>
      <c r="BOF178" s="83"/>
      <c r="BOG178" s="230"/>
      <c r="BOH178" s="121"/>
      <c r="BOI178" s="80"/>
      <c r="BOJ178" s="4"/>
      <c r="BOK178" s="4"/>
      <c r="BOL178" s="4"/>
      <c r="BOM178" s="4"/>
      <c r="BON178" s="184"/>
      <c r="BOO178" s="66"/>
      <c r="BOP178" s="83"/>
      <c r="BOQ178" s="230"/>
      <c r="BOR178" s="121"/>
      <c r="BOS178" s="80"/>
      <c r="BOT178" s="4"/>
      <c r="BOU178" s="4"/>
      <c r="BOV178" s="4"/>
      <c r="BOW178" s="4"/>
      <c r="BOX178" s="184"/>
      <c r="BOY178" s="66"/>
      <c r="BOZ178" s="83"/>
      <c r="BPA178" s="230"/>
      <c r="BPB178" s="121"/>
      <c r="BPC178" s="80"/>
      <c r="BPD178" s="4"/>
      <c r="BPE178" s="4"/>
      <c r="BPF178" s="4"/>
      <c r="BPG178" s="4"/>
      <c r="BPH178" s="184"/>
      <c r="BPI178" s="66"/>
      <c r="BPJ178" s="83"/>
      <c r="BPK178" s="230"/>
      <c r="BPL178" s="121"/>
      <c r="BPM178" s="80"/>
      <c r="BPN178" s="4"/>
      <c r="BPO178" s="4"/>
      <c r="BPP178" s="4"/>
      <c r="BPQ178" s="4"/>
      <c r="BPR178" s="184"/>
      <c r="BPS178" s="66"/>
      <c r="BPT178" s="83"/>
      <c r="BPU178" s="230"/>
      <c r="BPV178" s="121"/>
      <c r="BPW178" s="80"/>
      <c r="BPX178" s="4"/>
      <c r="BPY178" s="4"/>
      <c r="BPZ178" s="4"/>
      <c r="BQA178" s="4"/>
      <c r="BQB178" s="184"/>
      <c r="BQC178" s="66"/>
      <c r="BQD178" s="83"/>
      <c r="BQE178" s="230"/>
      <c r="BQF178" s="121"/>
      <c r="BQG178" s="80"/>
      <c r="BQH178" s="4"/>
      <c r="BQI178" s="4"/>
      <c r="BQJ178" s="4"/>
      <c r="BQK178" s="4"/>
      <c r="BQL178" s="184"/>
      <c r="BQM178" s="66"/>
      <c r="BQN178" s="83"/>
      <c r="BQO178" s="230"/>
      <c r="BQP178" s="121"/>
      <c r="BQQ178" s="80"/>
      <c r="BQR178" s="4"/>
      <c r="BQS178" s="4"/>
      <c r="BQT178" s="4"/>
      <c r="BQU178" s="4"/>
      <c r="BQV178" s="184"/>
      <c r="BQW178" s="66"/>
      <c r="BQX178" s="83"/>
      <c r="BQY178" s="230"/>
      <c r="BQZ178" s="121"/>
      <c r="BRA178" s="80"/>
      <c r="BRB178" s="4"/>
      <c r="BRC178" s="4"/>
      <c r="BRD178" s="4"/>
      <c r="BRE178" s="4"/>
      <c r="BRF178" s="184"/>
      <c r="BRG178" s="66"/>
      <c r="BRH178" s="83"/>
      <c r="BRI178" s="230"/>
      <c r="BRJ178" s="121"/>
      <c r="BRK178" s="80"/>
      <c r="BRL178" s="4"/>
      <c r="BRM178" s="4"/>
      <c r="BRN178" s="4"/>
      <c r="BRO178" s="4"/>
      <c r="BRP178" s="184"/>
      <c r="BRQ178" s="66"/>
      <c r="BRR178" s="83"/>
      <c r="BRS178" s="230"/>
      <c r="BRT178" s="121"/>
      <c r="BRU178" s="80"/>
      <c r="BRV178" s="4"/>
      <c r="BRW178" s="4"/>
      <c r="BRX178" s="4"/>
      <c r="BRY178" s="4"/>
      <c r="BRZ178" s="184"/>
      <c r="BSA178" s="66"/>
      <c r="BSB178" s="83"/>
      <c r="BSC178" s="230"/>
      <c r="BSD178" s="121"/>
      <c r="BSE178" s="80"/>
      <c r="BSF178" s="4"/>
      <c r="BSG178" s="4"/>
      <c r="BSH178" s="4"/>
      <c r="BSI178" s="4"/>
      <c r="BSJ178" s="184"/>
      <c r="BSK178" s="66"/>
      <c r="BSL178" s="83"/>
      <c r="BSM178" s="230"/>
      <c r="BSN178" s="121"/>
      <c r="BSO178" s="80"/>
      <c r="BSP178" s="4"/>
      <c r="BSQ178" s="4"/>
      <c r="BSR178" s="4"/>
      <c r="BSS178" s="4"/>
      <c r="BST178" s="184"/>
      <c r="BSU178" s="66"/>
      <c r="BSV178" s="83"/>
      <c r="BSW178" s="230"/>
      <c r="BSX178" s="121"/>
      <c r="BSY178" s="80"/>
      <c r="BSZ178" s="4"/>
      <c r="BTA178" s="4"/>
      <c r="BTB178" s="4"/>
      <c r="BTC178" s="4"/>
      <c r="BTD178" s="184"/>
      <c r="BTE178" s="66"/>
      <c r="BTF178" s="83"/>
      <c r="BTG178" s="230"/>
      <c r="BTH178" s="121"/>
      <c r="BTI178" s="80"/>
      <c r="BTJ178" s="4"/>
      <c r="BTK178" s="4"/>
      <c r="BTL178" s="4"/>
      <c r="BTM178" s="4"/>
      <c r="BTN178" s="184"/>
      <c r="BTO178" s="66"/>
      <c r="BTP178" s="83"/>
      <c r="BTQ178" s="230"/>
      <c r="BTR178" s="121"/>
      <c r="BTS178" s="80"/>
      <c r="BTT178" s="4"/>
      <c r="BTU178" s="4"/>
      <c r="BTV178" s="4"/>
      <c r="BTW178" s="4"/>
      <c r="BTX178" s="184"/>
      <c r="BTY178" s="66"/>
      <c r="BTZ178" s="83"/>
      <c r="BUA178" s="230"/>
      <c r="BUB178" s="121"/>
      <c r="BUC178" s="80"/>
      <c r="BUD178" s="4"/>
      <c r="BUE178" s="4"/>
      <c r="BUF178" s="4"/>
      <c r="BUG178" s="4"/>
      <c r="BUH178" s="184"/>
      <c r="BUI178" s="66"/>
      <c r="BUJ178" s="83"/>
      <c r="BUK178" s="230"/>
      <c r="BUL178" s="121"/>
      <c r="BUM178" s="80"/>
      <c r="BUN178" s="4"/>
      <c r="BUO178" s="4"/>
      <c r="BUP178" s="4"/>
      <c r="BUQ178" s="4"/>
      <c r="BUR178" s="184"/>
      <c r="BUS178" s="66"/>
      <c r="BUT178" s="83"/>
      <c r="BUU178" s="230"/>
      <c r="BUV178" s="121"/>
      <c r="BUW178" s="80"/>
      <c r="BUX178" s="4"/>
      <c r="BUY178" s="4"/>
      <c r="BUZ178" s="4"/>
      <c r="BVA178" s="4"/>
      <c r="BVB178" s="184"/>
      <c r="BVC178" s="66"/>
      <c r="BVD178" s="83"/>
      <c r="BVE178" s="230"/>
      <c r="BVF178" s="121"/>
      <c r="BVG178" s="80"/>
      <c r="BVH178" s="4"/>
      <c r="BVI178" s="4"/>
      <c r="BVJ178" s="4"/>
      <c r="BVK178" s="4"/>
      <c r="BVL178" s="184"/>
      <c r="BVM178" s="66"/>
      <c r="BVN178" s="83"/>
      <c r="BVO178" s="230"/>
      <c r="BVP178" s="121"/>
      <c r="BVQ178" s="80"/>
      <c r="BVR178" s="4"/>
      <c r="BVS178" s="4"/>
      <c r="BVT178" s="4"/>
      <c r="BVU178" s="4"/>
      <c r="BVV178" s="184"/>
      <c r="BVW178" s="66"/>
      <c r="BVX178" s="83"/>
      <c r="BVY178" s="230"/>
      <c r="BVZ178" s="121"/>
      <c r="BWA178" s="80"/>
      <c r="BWB178" s="4"/>
      <c r="BWC178" s="4"/>
      <c r="BWD178" s="4"/>
      <c r="BWE178" s="4"/>
      <c r="BWF178" s="184"/>
      <c r="BWG178" s="66"/>
      <c r="BWH178" s="83"/>
      <c r="BWI178" s="230"/>
      <c r="BWJ178" s="121"/>
      <c r="BWK178" s="80"/>
      <c r="BWL178" s="4"/>
      <c r="BWM178" s="4"/>
      <c r="BWN178" s="4"/>
      <c r="BWO178" s="4"/>
      <c r="BWP178" s="184"/>
      <c r="BWQ178" s="66"/>
      <c r="BWR178" s="83"/>
      <c r="BWS178" s="230"/>
      <c r="BWT178" s="121"/>
      <c r="BWU178" s="80"/>
      <c r="BWV178" s="4"/>
      <c r="BWW178" s="4"/>
      <c r="BWX178" s="4"/>
      <c r="BWY178" s="4"/>
      <c r="BWZ178" s="184"/>
      <c r="BXA178" s="66"/>
      <c r="BXB178" s="83"/>
      <c r="BXC178" s="230"/>
      <c r="BXD178" s="121"/>
      <c r="BXE178" s="80"/>
      <c r="BXF178" s="4"/>
      <c r="BXG178" s="4"/>
      <c r="BXH178" s="4"/>
      <c r="BXI178" s="4"/>
      <c r="BXJ178" s="184"/>
      <c r="BXK178" s="66"/>
      <c r="BXL178" s="83"/>
      <c r="BXM178" s="230"/>
      <c r="BXN178" s="121"/>
      <c r="BXO178" s="80"/>
      <c r="BXP178" s="4"/>
      <c r="BXQ178" s="4"/>
      <c r="BXR178" s="4"/>
      <c r="BXS178" s="4"/>
      <c r="BXT178" s="184"/>
      <c r="BXU178" s="66"/>
      <c r="BXV178" s="83"/>
      <c r="BXW178" s="230"/>
      <c r="BXX178" s="121"/>
      <c r="BXY178" s="80"/>
      <c r="BXZ178" s="4"/>
      <c r="BYA178" s="4"/>
      <c r="BYB178" s="4"/>
      <c r="BYC178" s="4"/>
      <c r="BYD178" s="184"/>
      <c r="BYE178" s="66"/>
      <c r="BYF178" s="83"/>
      <c r="BYG178" s="230"/>
      <c r="BYH178" s="121"/>
      <c r="BYI178" s="80"/>
      <c r="BYJ178" s="4"/>
      <c r="BYK178" s="4"/>
      <c r="BYL178" s="4"/>
      <c r="BYM178" s="4"/>
      <c r="BYN178" s="184"/>
      <c r="BYO178" s="66"/>
      <c r="BYP178" s="83"/>
      <c r="BYQ178" s="230"/>
      <c r="BYR178" s="121"/>
      <c r="BYS178" s="80"/>
      <c r="BYT178" s="4"/>
      <c r="BYU178" s="4"/>
      <c r="BYV178" s="4"/>
      <c r="BYW178" s="4"/>
      <c r="BYX178" s="184"/>
      <c r="BYY178" s="66"/>
      <c r="BYZ178" s="83"/>
      <c r="BZA178" s="230"/>
      <c r="BZB178" s="121"/>
      <c r="BZC178" s="80"/>
      <c r="BZD178" s="4"/>
      <c r="BZE178" s="4"/>
      <c r="BZF178" s="4"/>
      <c r="BZG178" s="4"/>
      <c r="BZH178" s="184"/>
      <c r="BZI178" s="66"/>
      <c r="BZJ178" s="83"/>
      <c r="BZK178" s="230"/>
      <c r="BZL178" s="121"/>
      <c r="BZM178" s="80"/>
      <c r="BZN178" s="4"/>
      <c r="BZO178" s="4"/>
      <c r="BZP178" s="4"/>
      <c r="BZQ178" s="4"/>
      <c r="BZR178" s="184"/>
      <c r="BZS178" s="66"/>
      <c r="BZT178" s="83"/>
      <c r="BZU178" s="230"/>
      <c r="BZV178" s="121"/>
      <c r="BZW178" s="80"/>
      <c r="BZX178" s="4"/>
      <c r="BZY178" s="4"/>
      <c r="BZZ178" s="4"/>
      <c r="CAA178" s="4"/>
      <c r="CAB178" s="184"/>
      <c r="CAC178" s="66"/>
      <c r="CAD178" s="83"/>
      <c r="CAE178" s="230"/>
      <c r="CAF178" s="121"/>
      <c r="CAG178" s="80"/>
      <c r="CAH178" s="4"/>
      <c r="CAI178" s="4"/>
      <c r="CAJ178" s="4"/>
      <c r="CAK178" s="4"/>
      <c r="CAL178" s="184"/>
      <c r="CAM178" s="66"/>
      <c r="CAN178" s="83"/>
      <c r="CAO178" s="230"/>
      <c r="CAP178" s="121"/>
      <c r="CAQ178" s="80"/>
      <c r="CAR178" s="4"/>
      <c r="CAS178" s="4"/>
      <c r="CAT178" s="4"/>
      <c r="CAU178" s="4"/>
      <c r="CAV178" s="184"/>
      <c r="CAW178" s="66"/>
      <c r="CAX178" s="83"/>
      <c r="CAY178" s="230"/>
      <c r="CAZ178" s="121"/>
      <c r="CBA178" s="80"/>
      <c r="CBB178" s="4"/>
      <c r="CBC178" s="4"/>
      <c r="CBD178" s="4"/>
      <c r="CBE178" s="4"/>
      <c r="CBF178" s="184"/>
      <c r="CBG178" s="66"/>
      <c r="CBH178" s="83"/>
      <c r="CBI178" s="230"/>
      <c r="CBJ178" s="121"/>
      <c r="CBK178" s="80"/>
      <c r="CBL178" s="4"/>
      <c r="CBM178" s="4"/>
      <c r="CBN178" s="4"/>
      <c r="CBO178" s="4"/>
      <c r="CBP178" s="184"/>
      <c r="CBQ178" s="66"/>
      <c r="CBR178" s="83"/>
      <c r="CBS178" s="230"/>
      <c r="CBT178" s="121"/>
      <c r="CBU178" s="80"/>
      <c r="CBV178" s="4"/>
      <c r="CBW178" s="4"/>
      <c r="CBX178" s="4"/>
      <c r="CBY178" s="4"/>
      <c r="CBZ178" s="184"/>
      <c r="CCA178" s="66"/>
      <c r="CCB178" s="83"/>
      <c r="CCC178" s="230"/>
      <c r="CCD178" s="121"/>
      <c r="CCE178" s="80"/>
      <c r="CCF178" s="4"/>
      <c r="CCG178" s="4"/>
      <c r="CCH178" s="4"/>
      <c r="CCI178" s="4"/>
      <c r="CCJ178" s="184"/>
      <c r="CCK178" s="66"/>
      <c r="CCL178" s="83"/>
      <c r="CCM178" s="230"/>
      <c r="CCN178" s="121"/>
      <c r="CCO178" s="80"/>
      <c r="CCP178" s="4"/>
      <c r="CCQ178" s="4"/>
      <c r="CCR178" s="4"/>
      <c r="CCS178" s="4"/>
      <c r="CCT178" s="184"/>
      <c r="CCU178" s="66"/>
      <c r="CCV178" s="83"/>
      <c r="CCW178" s="230"/>
      <c r="CCX178" s="121"/>
      <c r="CCY178" s="80"/>
      <c r="CCZ178" s="4"/>
      <c r="CDA178" s="4"/>
      <c r="CDB178" s="4"/>
      <c r="CDC178" s="4"/>
      <c r="CDD178" s="184"/>
      <c r="CDE178" s="66"/>
      <c r="CDF178" s="83"/>
      <c r="CDG178" s="230"/>
      <c r="CDH178" s="121"/>
      <c r="CDI178" s="80"/>
      <c r="CDJ178" s="4"/>
      <c r="CDK178" s="4"/>
      <c r="CDL178" s="4"/>
      <c r="CDM178" s="4"/>
      <c r="CDN178" s="184"/>
      <c r="CDO178" s="66"/>
      <c r="CDP178" s="83"/>
      <c r="CDQ178" s="230"/>
      <c r="CDR178" s="121"/>
      <c r="CDS178" s="80"/>
      <c r="CDT178" s="4"/>
      <c r="CDU178" s="4"/>
      <c r="CDV178" s="4"/>
      <c r="CDW178" s="4"/>
      <c r="CDX178" s="184"/>
      <c r="CDY178" s="66"/>
      <c r="CDZ178" s="83"/>
      <c r="CEA178" s="230"/>
      <c r="CEB178" s="121"/>
      <c r="CEC178" s="80"/>
      <c r="CED178" s="4"/>
      <c r="CEE178" s="4"/>
      <c r="CEF178" s="4"/>
      <c r="CEG178" s="4"/>
      <c r="CEH178" s="184"/>
      <c r="CEI178" s="66"/>
      <c r="CEJ178" s="83"/>
      <c r="CEK178" s="230"/>
      <c r="CEL178" s="121"/>
      <c r="CEM178" s="80"/>
      <c r="CEN178" s="4"/>
      <c r="CEO178" s="4"/>
      <c r="CEP178" s="4"/>
      <c r="CEQ178" s="4"/>
      <c r="CER178" s="184"/>
      <c r="CES178" s="66"/>
      <c r="CET178" s="83"/>
      <c r="CEU178" s="230"/>
      <c r="CEV178" s="121"/>
      <c r="CEW178" s="80"/>
      <c r="CEX178" s="4"/>
      <c r="CEY178" s="4"/>
      <c r="CEZ178" s="4"/>
      <c r="CFA178" s="4"/>
      <c r="CFB178" s="184"/>
      <c r="CFC178" s="66"/>
      <c r="CFD178" s="83"/>
      <c r="CFE178" s="230"/>
      <c r="CFF178" s="121"/>
      <c r="CFG178" s="80"/>
      <c r="CFH178" s="4"/>
      <c r="CFI178" s="4"/>
      <c r="CFJ178" s="4"/>
      <c r="CFK178" s="4"/>
      <c r="CFL178" s="184"/>
      <c r="CFM178" s="66"/>
      <c r="CFN178" s="83"/>
      <c r="CFO178" s="230"/>
      <c r="CFP178" s="121"/>
      <c r="CFQ178" s="80"/>
      <c r="CFR178" s="4"/>
      <c r="CFS178" s="4"/>
      <c r="CFT178" s="4"/>
      <c r="CFU178" s="4"/>
      <c r="CFV178" s="184"/>
      <c r="CFW178" s="66"/>
      <c r="CFX178" s="83"/>
      <c r="CFY178" s="230"/>
      <c r="CFZ178" s="121"/>
      <c r="CGA178" s="80"/>
      <c r="CGB178" s="4"/>
      <c r="CGC178" s="4"/>
      <c r="CGD178" s="4"/>
      <c r="CGE178" s="4"/>
      <c r="CGF178" s="184"/>
      <c r="CGG178" s="66"/>
      <c r="CGH178" s="83"/>
      <c r="CGI178" s="230"/>
      <c r="CGJ178" s="121"/>
      <c r="CGK178" s="80"/>
      <c r="CGL178" s="4"/>
      <c r="CGM178" s="4"/>
      <c r="CGN178" s="4"/>
      <c r="CGO178" s="4"/>
      <c r="CGP178" s="184"/>
      <c r="CGQ178" s="66"/>
      <c r="CGR178" s="83"/>
      <c r="CGS178" s="230"/>
      <c r="CGT178" s="121"/>
      <c r="CGU178" s="80"/>
      <c r="CGV178" s="4"/>
      <c r="CGW178" s="4"/>
      <c r="CGX178" s="4"/>
      <c r="CGY178" s="4"/>
      <c r="CGZ178" s="184"/>
      <c r="CHA178" s="66"/>
      <c r="CHB178" s="83"/>
      <c r="CHC178" s="230"/>
      <c r="CHD178" s="121"/>
      <c r="CHE178" s="80"/>
      <c r="CHF178" s="4"/>
      <c r="CHG178" s="4"/>
      <c r="CHH178" s="4"/>
      <c r="CHI178" s="4"/>
      <c r="CHJ178" s="184"/>
      <c r="CHK178" s="66"/>
      <c r="CHL178" s="83"/>
      <c r="CHM178" s="230"/>
      <c r="CHN178" s="121"/>
      <c r="CHO178" s="80"/>
      <c r="CHP178" s="4"/>
      <c r="CHQ178" s="4"/>
      <c r="CHR178" s="4"/>
      <c r="CHS178" s="4"/>
      <c r="CHT178" s="184"/>
      <c r="CHU178" s="66"/>
      <c r="CHV178" s="83"/>
      <c r="CHW178" s="230"/>
      <c r="CHX178" s="121"/>
      <c r="CHY178" s="80"/>
      <c r="CHZ178" s="4"/>
      <c r="CIA178" s="4"/>
      <c r="CIB178" s="4"/>
      <c r="CIC178" s="4"/>
      <c r="CID178" s="184"/>
      <c r="CIE178" s="66"/>
      <c r="CIF178" s="83"/>
      <c r="CIG178" s="230"/>
      <c r="CIH178" s="121"/>
      <c r="CII178" s="80"/>
      <c r="CIJ178" s="4"/>
      <c r="CIK178" s="4"/>
      <c r="CIL178" s="4"/>
      <c r="CIM178" s="4"/>
      <c r="CIN178" s="184"/>
      <c r="CIO178" s="66"/>
      <c r="CIP178" s="83"/>
      <c r="CIQ178" s="230"/>
      <c r="CIR178" s="121"/>
      <c r="CIS178" s="80"/>
      <c r="CIT178" s="4"/>
      <c r="CIU178" s="4"/>
      <c r="CIV178" s="4"/>
      <c r="CIW178" s="4"/>
      <c r="CIX178" s="184"/>
      <c r="CIY178" s="66"/>
      <c r="CIZ178" s="83"/>
      <c r="CJA178" s="230"/>
      <c r="CJB178" s="121"/>
      <c r="CJC178" s="80"/>
      <c r="CJD178" s="4"/>
      <c r="CJE178" s="4"/>
      <c r="CJF178" s="4"/>
      <c r="CJG178" s="4"/>
      <c r="CJH178" s="184"/>
      <c r="CJI178" s="66"/>
      <c r="CJJ178" s="83"/>
      <c r="CJK178" s="230"/>
      <c r="CJL178" s="121"/>
      <c r="CJM178" s="80"/>
      <c r="CJN178" s="4"/>
      <c r="CJO178" s="4"/>
      <c r="CJP178" s="4"/>
      <c r="CJQ178" s="4"/>
      <c r="CJR178" s="184"/>
      <c r="CJS178" s="66"/>
      <c r="CJT178" s="83"/>
      <c r="CJU178" s="230"/>
      <c r="CJV178" s="121"/>
      <c r="CJW178" s="80"/>
      <c r="CJX178" s="4"/>
      <c r="CJY178" s="4"/>
      <c r="CJZ178" s="4"/>
      <c r="CKA178" s="4"/>
      <c r="CKB178" s="184"/>
      <c r="CKC178" s="66"/>
      <c r="CKD178" s="83"/>
      <c r="CKE178" s="230"/>
      <c r="CKF178" s="121"/>
      <c r="CKG178" s="80"/>
      <c r="CKH178" s="4"/>
      <c r="CKI178" s="4"/>
      <c r="CKJ178" s="4"/>
      <c r="CKK178" s="4"/>
      <c r="CKL178" s="184"/>
      <c r="CKM178" s="66"/>
      <c r="CKN178" s="83"/>
      <c r="CKO178" s="230"/>
      <c r="CKP178" s="121"/>
      <c r="CKQ178" s="80"/>
      <c r="CKR178" s="4"/>
      <c r="CKS178" s="4"/>
      <c r="CKT178" s="4"/>
      <c r="CKU178" s="4"/>
      <c r="CKV178" s="184"/>
      <c r="CKW178" s="66"/>
      <c r="CKX178" s="83"/>
      <c r="CKY178" s="230"/>
      <c r="CKZ178" s="121"/>
      <c r="CLA178" s="80"/>
      <c r="CLB178" s="4"/>
      <c r="CLC178" s="4"/>
      <c r="CLD178" s="4"/>
      <c r="CLE178" s="4"/>
      <c r="CLF178" s="184"/>
      <c r="CLG178" s="66"/>
      <c r="CLH178" s="83"/>
      <c r="CLI178" s="230"/>
      <c r="CLJ178" s="121"/>
      <c r="CLK178" s="80"/>
      <c r="CLL178" s="4"/>
      <c r="CLM178" s="4"/>
      <c r="CLN178" s="4"/>
      <c r="CLO178" s="4"/>
      <c r="CLP178" s="184"/>
      <c r="CLQ178" s="66"/>
      <c r="CLR178" s="83"/>
      <c r="CLS178" s="230"/>
      <c r="CLT178" s="121"/>
      <c r="CLU178" s="80"/>
      <c r="CLV178" s="4"/>
      <c r="CLW178" s="4"/>
      <c r="CLX178" s="4"/>
      <c r="CLY178" s="4"/>
      <c r="CLZ178" s="184"/>
      <c r="CMA178" s="66"/>
      <c r="CMB178" s="83"/>
      <c r="CMC178" s="230"/>
      <c r="CMD178" s="121"/>
      <c r="CME178" s="80"/>
      <c r="CMF178" s="4"/>
      <c r="CMG178" s="4"/>
      <c r="CMH178" s="4"/>
      <c r="CMI178" s="4"/>
      <c r="CMJ178" s="184"/>
      <c r="CMK178" s="66"/>
      <c r="CML178" s="83"/>
      <c r="CMM178" s="230"/>
      <c r="CMN178" s="121"/>
      <c r="CMO178" s="80"/>
      <c r="CMP178" s="4"/>
      <c r="CMQ178" s="4"/>
      <c r="CMR178" s="4"/>
      <c r="CMS178" s="4"/>
      <c r="CMT178" s="184"/>
      <c r="CMU178" s="66"/>
      <c r="CMV178" s="83"/>
      <c r="CMW178" s="230"/>
      <c r="CMX178" s="121"/>
      <c r="CMY178" s="80"/>
      <c r="CMZ178" s="4"/>
      <c r="CNA178" s="4"/>
      <c r="CNB178" s="4"/>
      <c r="CNC178" s="4"/>
      <c r="CND178" s="184"/>
      <c r="CNE178" s="66"/>
      <c r="CNF178" s="83"/>
      <c r="CNG178" s="230"/>
      <c r="CNH178" s="121"/>
      <c r="CNI178" s="80"/>
      <c r="CNJ178" s="4"/>
      <c r="CNK178" s="4"/>
      <c r="CNL178" s="4"/>
      <c r="CNM178" s="4"/>
      <c r="CNN178" s="184"/>
      <c r="CNO178" s="66"/>
      <c r="CNP178" s="83"/>
      <c r="CNQ178" s="230"/>
      <c r="CNR178" s="121"/>
      <c r="CNS178" s="80"/>
      <c r="CNT178" s="4"/>
      <c r="CNU178" s="4"/>
      <c r="CNV178" s="4"/>
      <c r="CNW178" s="4"/>
      <c r="CNX178" s="184"/>
      <c r="CNY178" s="66"/>
      <c r="CNZ178" s="83"/>
      <c r="COA178" s="230"/>
      <c r="COB178" s="121"/>
      <c r="COC178" s="80"/>
      <c r="COD178" s="4"/>
      <c r="COE178" s="4"/>
      <c r="COF178" s="4"/>
      <c r="COG178" s="4"/>
      <c r="COH178" s="184"/>
      <c r="COI178" s="66"/>
      <c r="COJ178" s="83"/>
      <c r="COK178" s="230"/>
      <c r="COL178" s="121"/>
      <c r="COM178" s="80"/>
      <c r="CON178" s="4"/>
      <c r="COO178" s="4"/>
      <c r="COP178" s="4"/>
      <c r="COQ178" s="4"/>
      <c r="COR178" s="184"/>
      <c r="COS178" s="66"/>
      <c r="COT178" s="83"/>
      <c r="COU178" s="230"/>
      <c r="COV178" s="121"/>
      <c r="COW178" s="80"/>
      <c r="COX178" s="4"/>
      <c r="COY178" s="4"/>
      <c r="COZ178" s="4"/>
      <c r="CPA178" s="4"/>
      <c r="CPB178" s="184"/>
      <c r="CPC178" s="66"/>
      <c r="CPD178" s="83"/>
      <c r="CPE178" s="230"/>
      <c r="CPF178" s="121"/>
      <c r="CPG178" s="80"/>
      <c r="CPH178" s="4"/>
      <c r="CPI178" s="4"/>
      <c r="CPJ178" s="4"/>
      <c r="CPK178" s="4"/>
      <c r="CPL178" s="184"/>
      <c r="CPM178" s="66"/>
      <c r="CPN178" s="83"/>
      <c r="CPO178" s="230"/>
      <c r="CPP178" s="121"/>
      <c r="CPQ178" s="80"/>
      <c r="CPR178" s="4"/>
      <c r="CPS178" s="4"/>
      <c r="CPT178" s="4"/>
      <c r="CPU178" s="4"/>
      <c r="CPV178" s="184"/>
      <c r="CPW178" s="66"/>
      <c r="CPX178" s="83"/>
      <c r="CPY178" s="230"/>
      <c r="CPZ178" s="121"/>
      <c r="CQA178" s="80"/>
      <c r="CQB178" s="4"/>
      <c r="CQC178" s="4"/>
      <c r="CQD178" s="4"/>
      <c r="CQE178" s="4"/>
      <c r="CQF178" s="184"/>
      <c r="CQG178" s="66"/>
      <c r="CQH178" s="83"/>
      <c r="CQI178" s="230"/>
      <c r="CQJ178" s="121"/>
      <c r="CQK178" s="80"/>
      <c r="CQL178" s="4"/>
      <c r="CQM178" s="4"/>
      <c r="CQN178" s="4"/>
      <c r="CQO178" s="4"/>
      <c r="CQP178" s="184"/>
      <c r="CQQ178" s="66"/>
      <c r="CQR178" s="83"/>
      <c r="CQS178" s="230"/>
      <c r="CQT178" s="121"/>
      <c r="CQU178" s="80"/>
      <c r="CQV178" s="4"/>
      <c r="CQW178" s="4"/>
      <c r="CQX178" s="4"/>
      <c r="CQY178" s="4"/>
      <c r="CQZ178" s="184"/>
      <c r="CRA178" s="66"/>
      <c r="CRB178" s="83"/>
      <c r="CRC178" s="230"/>
      <c r="CRD178" s="121"/>
      <c r="CRE178" s="80"/>
      <c r="CRF178" s="4"/>
      <c r="CRG178" s="4"/>
      <c r="CRH178" s="4"/>
      <c r="CRI178" s="4"/>
      <c r="CRJ178" s="184"/>
      <c r="CRK178" s="66"/>
      <c r="CRL178" s="83"/>
      <c r="CRM178" s="230"/>
      <c r="CRN178" s="121"/>
      <c r="CRO178" s="80"/>
      <c r="CRP178" s="4"/>
      <c r="CRQ178" s="4"/>
      <c r="CRR178" s="4"/>
      <c r="CRS178" s="4"/>
      <c r="CRT178" s="184"/>
      <c r="CRU178" s="66"/>
      <c r="CRV178" s="83"/>
      <c r="CRW178" s="230"/>
      <c r="CRX178" s="121"/>
      <c r="CRY178" s="80"/>
      <c r="CRZ178" s="4"/>
      <c r="CSA178" s="4"/>
      <c r="CSB178" s="4"/>
      <c r="CSC178" s="4"/>
      <c r="CSD178" s="184"/>
      <c r="CSE178" s="66"/>
      <c r="CSF178" s="83"/>
      <c r="CSG178" s="230"/>
      <c r="CSH178" s="121"/>
      <c r="CSI178" s="80"/>
      <c r="CSJ178" s="4"/>
      <c r="CSK178" s="4"/>
      <c r="CSL178" s="4"/>
      <c r="CSM178" s="4"/>
      <c r="CSN178" s="184"/>
      <c r="CSO178" s="66"/>
      <c r="CSP178" s="83"/>
      <c r="CSQ178" s="230"/>
      <c r="CSR178" s="121"/>
      <c r="CSS178" s="80"/>
      <c r="CST178" s="4"/>
      <c r="CSU178" s="4"/>
      <c r="CSV178" s="4"/>
      <c r="CSW178" s="4"/>
      <c r="CSX178" s="184"/>
      <c r="CSY178" s="66"/>
      <c r="CSZ178" s="83"/>
      <c r="CTA178" s="230"/>
      <c r="CTB178" s="121"/>
      <c r="CTC178" s="80"/>
      <c r="CTD178" s="4"/>
      <c r="CTE178" s="4"/>
      <c r="CTF178" s="4"/>
      <c r="CTG178" s="4"/>
      <c r="CTH178" s="184"/>
      <c r="CTI178" s="66"/>
      <c r="CTJ178" s="83"/>
      <c r="CTK178" s="230"/>
      <c r="CTL178" s="121"/>
      <c r="CTM178" s="80"/>
      <c r="CTN178" s="4"/>
      <c r="CTO178" s="4"/>
      <c r="CTP178" s="4"/>
      <c r="CTQ178" s="4"/>
      <c r="CTR178" s="184"/>
      <c r="CTS178" s="66"/>
      <c r="CTT178" s="83"/>
      <c r="CTU178" s="230"/>
      <c r="CTV178" s="121"/>
      <c r="CTW178" s="80"/>
      <c r="CTX178" s="4"/>
      <c r="CTY178" s="4"/>
      <c r="CTZ178" s="4"/>
      <c r="CUA178" s="4"/>
      <c r="CUB178" s="184"/>
      <c r="CUC178" s="66"/>
      <c r="CUD178" s="83"/>
      <c r="CUE178" s="230"/>
      <c r="CUF178" s="121"/>
      <c r="CUG178" s="80"/>
      <c r="CUH178" s="4"/>
      <c r="CUI178" s="4"/>
      <c r="CUJ178" s="4"/>
      <c r="CUK178" s="4"/>
      <c r="CUL178" s="184"/>
      <c r="CUM178" s="66"/>
      <c r="CUN178" s="83"/>
      <c r="CUO178" s="230"/>
      <c r="CUP178" s="121"/>
      <c r="CUQ178" s="80"/>
      <c r="CUR178" s="4"/>
      <c r="CUS178" s="4"/>
      <c r="CUT178" s="4"/>
      <c r="CUU178" s="4"/>
      <c r="CUV178" s="184"/>
      <c r="CUW178" s="66"/>
      <c r="CUX178" s="83"/>
      <c r="CUY178" s="230"/>
      <c r="CUZ178" s="121"/>
      <c r="CVA178" s="80"/>
      <c r="CVB178" s="4"/>
      <c r="CVC178" s="4"/>
      <c r="CVD178" s="4"/>
      <c r="CVE178" s="4"/>
      <c r="CVF178" s="184"/>
      <c r="CVG178" s="66"/>
      <c r="CVH178" s="83"/>
      <c r="CVI178" s="230"/>
      <c r="CVJ178" s="121"/>
      <c r="CVK178" s="80"/>
      <c r="CVL178" s="4"/>
      <c r="CVM178" s="4"/>
      <c r="CVN178" s="4"/>
      <c r="CVO178" s="4"/>
      <c r="CVP178" s="184"/>
      <c r="CVQ178" s="66"/>
      <c r="CVR178" s="83"/>
      <c r="CVS178" s="230"/>
      <c r="CVT178" s="121"/>
      <c r="CVU178" s="80"/>
      <c r="CVV178" s="4"/>
      <c r="CVW178" s="4"/>
      <c r="CVX178" s="4"/>
      <c r="CVY178" s="4"/>
      <c r="CVZ178" s="184"/>
      <c r="CWA178" s="66"/>
      <c r="CWB178" s="83"/>
      <c r="CWC178" s="230"/>
      <c r="CWD178" s="121"/>
      <c r="CWE178" s="80"/>
      <c r="CWF178" s="4"/>
      <c r="CWG178" s="4"/>
      <c r="CWH178" s="4"/>
      <c r="CWI178" s="4"/>
      <c r="CWJ178" s="184"/>
      <c r="CWK178" s="66"/>
      <c r="CWL178" s="83"/>
      <c r="CWM178" s="230"/>
      <c r="CWN178" s="121"/>
      <c r="CWO178" s="80"/>
      <c r="CWP178" s="4"/>
      <c r="CWQ178" s="4"/>
      <c r="CWR178" s="4"/>
      <c r="CWS178" s="4"/>
      <c r="CWT178" s="184"/>
      <c r="CWU178" s="66"/>
      <c r="CWV178" s="83"/>
      <c r="CWW178" s="230"/>
      <c r="CWX178" s="121"/>
      <c r="CWY178" s="80"/>
      <c r="CWZ178" s="4"/>
      <c r="CXA178" s="4"/>
      <c r="CXB178" s="4"/>
      <c r="CXC178" s="4"/>
      <c r="CXD178" s="184"/>
      <c r="CXE178" s="66"/>
      <c r="CXF178" s="83"/>
      <c r="CXG178" s="230"/>
      <c r="CXH178" s="121"/>
      <c r="CXI178" s="80"/>
      <c r="CXJ178" s="4"/>
      <c r="CXK178" s="4"/>
      <c r="CXL178" s="4"/>
      <c r="CXM178" s="4"/>
      <c r="CXN178" s="184"/>
      <c r="CXO178" s="66"/>
      <c r="CXP178" s="83"/>
      <c r="CXQ178" s="230"/>
      <c r="CXR178" s="121"/>
      <c r="CXS178" s="80"/>
      <c r="CXT178" s="4"/>
      <c r="CXU178" s="4"/>
      <c r="CXV178" s="4"/>
      <c r="CXW178" s="4"/>
      <c r="CXX178" s="184"/>
      <c r="CXY178" s="66"/>
      <c r="CXZ178" s="83"/>
      <c r="CYA178" s="230"/>
      <c r="CYB178" s="121"/>
      <c r="CYC178" s="80"/>
      <c r="CYD178" s="4"/>
      <c r="CYE178" s="4"/>
      <c r="CYF178" s="4"/>
      <c r="CYG178" s="4"/>
      <c r="CYH178" s="184"/>
      <c r="CYI178" s="66"/>
      <c r="CYJ178" s="83"/>
      <c r="CYK178" s="230"/>
      <c r="CYL178" s="121"/>
      <c r="CYM178" s="80"/>
      <c r="CYN178" s="4"/>
      <c r="CYO178" s="4"/>
      <c r="CYP178" s="4"/>
      <c r="CYQ178" s="4"/>
      <c r="CYR178" s="184"/>
      <c r="CYS178" s="66"/>
      <c r="CYT178" s="83"/>
      <c r="CYU178" s="230"/>
      <c r="CYV178" s="121"/>
      <c r="CYW178" s="80"/>
      <c r="CYX178" s="4"/>
      <c r="CYY178" s="4"/>
      <c r="CYZ178" s="4"/>
      <c r="CZA178" s="4"/>
      <c r="CZB178" s="184"/>
      <c r="CZC178" s="66"/>
      <c r="CZD178" s="83"/>
      <c r="CZE178" s="230"/>
      <c r="CZF178" s="121"/>
      <c r="CZG178" s="80"/>
      <c r="CZH178" s="4"/>
      <c r="CZI178" s="4"/>
      <c r="CZJ178" s="4"/>
      <c r="CZK178" s="4"/>
      <c r="CZL178" s="184"/>
      <c r="CZM178" s="66"/>
      <c r="CZN178" s="83"/>
      <c r="CZO178" s="230"/>
      <c r="CZP178" s="121"/>
      <c r="CZQ178" s="80"/>
      <c r="CZR178" s="4"/>
      <c r="CZS178" s="4"/>
      <c r="CZT178" s="4"/>
      <c r="CZU178" s="4"/>
      <c r="CZV178" s="184"/>
      <c r="CZW178" s="66"/>
      <c r="CZX178" s="83"/>
      <c r="CZY178" s="230"/>
      <c r="CZZ178" s="121"/>
      <c r="DAA178" s="80"/>
      <c r="DAB178" s="4"/>
      <c r="DAC178" s="4"/>
      <c r="DAD178" s="4"/>
      <c r="DAE178" s="4"/>
      <c r="DAF178" s="184"/>
      <c r="DAG178" s="66"/>
      <c r="DAH178" s="83"/>
      <c r="DAI178" s="230"/>
      <c r="DAJ178" s="121"/>
      <c r="DAK178" s="80"/>
      <c r="DAL178" s="4"/>
      <c r="DAM178" s="4"/>
      <c r="DAN178" s="4"/>
      <c r="DAO178" s="4"/>
      <c r="DAP178" s="184"/>
      <c r="DAQ178" s="66"/>
      <c r="DAR178" s="83"/>
      <c r="DAS178" s="230"/>
      <c r="DAT178" s="121"/>
      <c r="DAU178" s="80"/>
      <c r="DAV178" s="4"/>
      <c r="DAW178" s="4"/>
      <c r="DAX178" s="4"/>
      <c r="DAY178" s="4"/>
      <c r="DAZ178" s="184"/>
      <c r="DBA178" s="66"/>
      <c r="DBB178" s="83"/>
      <c r="DBC178" s="230"/>
      <c r="DBD178" s="121"/>
      <c r="DBE178" s="80"/>
      <c r="DBF178" s="4"/>
      <c r="DBG178" s="4"/>
      <c r="DBH178" s="4"/>
      <c r="DBI178" s="4"/>
      <c r="DBJ178" s="184"/>
      <c r="DBK178" s="66"/>
      <c r="DBL178" s="83"/>
      <c r="DBM178" s="230"/>
      <c r="DBN178" s="121"/>
      <c r="DBO178" s="80"/>
      <c r="DBP178" s="4"/>
      <c r="DBQ178" s="4"/>
      <c r="DBR178" s="4"/>
      <c r="DBS178" s="4"/>
      <c r="DBT178" s="184"/>
      <c r="DBU178" s="66"/>
      <c r="DBV178" s="83"/>
      <c r="DBW178" s="230"/>
      <c r="DBX178" s="121"/>
      <c r="DBY178" s="80"/>
      <c r="DBZ178" s="4"/>
      <c r="DCA178" s="4"/>
      <c r="DCB178" s="4"/>
      <c r="DCC178" s="4"/>
      <c r="DCD178" s="184"/>
      <c r="DCE178" s="66"/>
      <c r="DCF178" s="83"/>
      <c r="DCG178" s="230"/>
      <c r="DCH178" s="121"/>
      <c r="DCI178" s="80"/>
      <c r="DCJ178" s="4"/>
      <c r="DCK178" s="4"/>
      <c r="DCL178" s="4"/>
      <c r="DCM178" s="4"/>
      <c r="DCN178" s="184"/>
      <c r="DCO178" s="66"/>
      <c r="DCP178" s="83"/>
      <c r="DCQ178" s="230"/>
      <c r="DCR178" s="121"/>
      <c r="DCS178" s="80"/>
      <c r="DCT178" s="4"/>
      <c r="DCU178" s="4"/>
      <c r="DCV178" s="4"/>
      <c r="DCW178" s="4"/>
      <c r="DCX178" s="184"/>
      <c r="DCY178" s="66"/>
      <c r="DCZ178" s="83"/>
      <c r="DDA178" s="230"/>
      <c r="DDB178" s="121"/>
      <c r="DDC178" s="80"/>
      <c r="DDD178" s="4"/>
      <c r="DDE178" s="4"/>
      <c r="DDF178" s="4"/>
      <c r="DDG178" s="4"/>
      <c r="DDH178" s="184"/>
      <c r="DDI178" s="66"/>
      <c r="DDJ178" s="83"/>
      <c r="DDK178" s="230"/>
      <c r="DDL178" s="121"/>
      <c r="DDM178" s="80"/>
      <c r="DDN178" s="4"/>
      <c r="DDO178" s="4"/>
      <c r="DDP178" s="4"/>
      <c r="DDQ178" s="4"/>
      <c r="DDR178" s="184"/>
      <c r="DDS178" s="66"/>
      <c r="DDT178" s="83"/>
      <c r="DDU178" s="230"/>
      <c r="DDV178" s="121"/>
      <c r="DDW178" s="80"/>
      <c r="DDX178" s="4"/>
      <c r="DDY178" s="4"/>
      <c r="DDZ178" s="4"/>
      <c r="DEA178" s="4"/>
      <c r="DEB178" s="184"/>
      <c r="DEC178" s="66"/>
      <c r="DED178" s="83"/>
      <c r="DEE178" s="230"/>
      <c r="DEF178" s="121"/>
      <c r="DEG178" s="80"/>
      <c r="DEH178" s="4"/>
      <c r="DEI178" s="4"/>
      <c r="DEJ178" s="4"/>
      <c r="DEK178" s="4"/>
      <c r="DEL178" s="184"/>
      <c r="DEM178" s="66"/>
      <c r="DEN178" s="83"/>
      <c r="DEO178" s="230"/>
      <c r="DEP178" s="121"/>
      <c r="DEQ178" s="80"/>
      <c r="DER178" s="4"/>
      <c r="DES178" s="4"/>
      <c r="DET178" s="4"/>
      <c r="DEU178" s="4"/>
      <c r="DEV178" s="184"/>
      <c r="DEW178" s="66"/>
      <c r="DEX178" s="83"/>
      <c r="DEY178" s="230"/>
      <c r="DEZ178" s="121"/>
      <c r="DFA178" s="80"/>
      <c r="DFB178" s="4"/>
      <c r="DFC178" s="4"/>
      <c r="DFD178" s="4"/>
      <c r="DFE178" s="4"/>
      <c r="DFF178" s="184"/>
      <c r="DFG178" s="66"/>
      <c r="DFH178" s="83"/>
      <c r="DFI178" s="230"/>
      <c r="DFJ178" s="121"/>
      <c r="DFK178" s="80"/>
      <c r="DFL178" s="4"/>
      <c r="DFM178" s="4"/>
      <c r="DFN178" s="4"/>
      <c r="DFO178" s="4"/>
      <c r="DFP178" s="184"/>
      <c r="DFQ178" s="66"/>
      <c r="DFR178" s="83"/>
      <c r="DFS178" s="230"/>
      <c r="DFT178" s="121"/>
      <c r="DFU178" s="80"/>
      <c r="DFV178" s="4"/>
      <c r="DFW178" s="4"/>
      <c r="DFX178" s="4"/>
      <c r="DFY178" s="4"/>
      <c r="DFZ178" s="184"/>
      <c r="DGA178" s="66"/>
      <c r="DGB178" s="83"/>
      <c r="DGC178" s="230"/>
      <c r="DGD178" s="121"/>
      <c r="DGE178" s="80"/>
      <c r="DGF178" s="4"/>
      <c r="DGG178" s="4"/>
      <c r="DGH178" s="4"/>
      <c r="DGI178" s="4"/>
      <c r="DGJ178" s="184"/>
      <c r="DGK178" s="66"/>
      <c r="DGL178" s="83"/>
      <c r="DGM178" s="230"/>
      <c r="DGN178" s="121"/>
      <c r="DGO178" s="80"/>
      <c r="DGP178" s="4"/>
      <c r="DGQ178" s="4"/>
      <c r="DGR178" s="4"/>
      <c r="DGS178" s="4"/>
      <c r="DGT178" s="184"/>
      <c r="DGU178" s="66"/>
      <c r="DGV178" s="83"/>
      <c r="DGW178" s="230"/>
      <c r="DGX178" s="121"/>
      <c r="DGY178" s="80"/>
      <c r="DGZ178" s="4"/>
      <c r="DHA178" s="4"/>
      <c r="DHB178" s="4"/>
      <c r="DHC178" s="4"/>
      <c r="DHD178" s="184"/>
      <c r="DHE178" s="66"/>
      <c r="DHF178" s="83"/>
      <c r="DHG178" s="230"/>
      <c r="DHH178" s="121"/>
      <c r="DHI178" s="80"/>
      <c r="DHJ178" s="4"/>
      <c r="DHK178" s="4"/>
      <c r="DHL178" s="4"/>
      <c r="DHM178" s="4"/>
      <c r="DHN178" s="184"/>
      <c r="DHO178" s="66"/>
      <c r="DHP178" s="83"/>
      <c r="DHQ178" s="230"/>
      <c r="DHR178" s="121"/>
      <c r="DHS178" s="80"/>
      <c r="DHT178" s="4"/>
      <c r="DHU178" s="4"/>
      <c r="DHV178" s="4"/>
      <c r="DHW178" s="4"/>
      <c r="DHX178" s="184"/>
      <c r="DHY178" s="66"/>
      <c r="DHZ178" s="83"/>
      <c r="DIA178" s="230"/>
      <c r="DIB178" s="121"/>
      <c r="DIC178" s="80"/>
      <c r="DID178" s="4"/>
      <c r="DIE178" s="4"/>
      <c r="DIF178" s="4"/>
      <c r="DIG178" s="4"/>
      <c r="DIH178" s="184"/>
      <c r="DII178" s="66"/>
      <c r="DIJ178" s="83"/>
      <c r="DIK178" s="230"/>
      <c r="DIL178" s="121"/>
      <c r="DIM178" s="80"/>
      <c r="DIN178" s="4"/>
      <c r="DIO178" s="4"/>
      <c r="DIP178" s="4"/>
      <c r="DIQ178" s="4"/>
      <c r="DIR178" s="184"/>
      <c r="DIS178" s="66"/>
      <c r="DIT178" s="83"/>
      <c r="DIU178" s="230"/>
      <c r="DIV178" s="121"/>
      <c r="DIW178" s="80"/>
      <c r="DIX178" s="4"/>
      <c r="DIY178" s="4"/>
      <c r="DIZ178" s="4"/>
      <c r="DJA178" s="4"/>
      <c r="DJB178" s="184"/>
      <c r="DJC178" s="66"/>
      <c r="DJD178" s="83"/>
      <c r="DJE178" s="230"/>
      <c r="DJF178" s="121"/>
      <c r="DJG178" s="80"/>
      <c r="DJH178" s="4"/>
      <c r="DJI178" s="4"/>
      <c r="DJJ178" s="4"/>
      <c r="DJK178" s="4"/>
      <c r="DJL178" s="184"/>
      <c r="DJM178" s="66"/>
      <c r="DJN178" s="83"/>
      <c r="DJO178" s="230"/>
      <c r="DJP178" s="121"/>
      <c r="DJQ178" s="80"/>
      <c r="DJR178" s="4"/>
      <c r="DJS178" s="4"/>
      <c r="DJT178" s="4"/>
      <c r="DJU178" s="4"/>
      <c r="DJV178" s="184"/>
      <c r="DJW178" s="66"/>
      <c r="DJX178" s="83"/>
      <c r="DJY178" s="230"/>
      <c r="DJZ178" s="121"/>
      <c r="DKA178" s="80"/>
      <c r="DKB178" s="4"/>
      <c r="DKC178" s="4"/>
      <c r="DKD178" s="4"/>
      <c r="DKE178" s="4"/>
      <c r="DKF178" s="184"/>
      <c r="DKG178" s="66"/>
      <c r="DKH178" s="83"/>
      <c r="DKI178" s="230"/>
      <c r="DKJ178" s="121"/>
      <c r="DKK178" s="80"/>
      <c r="DKL178" s="4"/>
      <c r="DKM178" s="4"/>
      <c r="DKN178" s="4"/>
      <c r="DKO178" s="4"/>
      <c r="DKP178" s="184"/>
      <c r="DKQ178" s="66"/>
      <c r="DKR178" s="83"/>
      <c r="DKS178" s="230"/>
      <c r="DKT178" s="121"/>
      <c r="DKU178" s="80"/>
      <c r="DKV178" s="4"/>
      <c r="DKW178" s="4"/>
      <c r="DKX178" s="4"/>
      <c r="DKY178" s="4"/>
      <c r="DKZ178" s="184"/>
      <c r="DLA178" s="66"/>
      <c r="DLB178" s="83"/>
      <c r="DLC178" s="230"/>
      <c r="DLD178" s="121"/>
      <c r="DLE178" s="80"/>
      <c r="DLF178" s="4"/>
      <c r="DLG178" s="4"/>
      <c r="DLH178" s="4"/>
      <c r="DLI178" s="4"/>
      <c r="DLJ178" s="184"/>
      <c r="DLK178" s="66"/>
      <c r="DLL178" s="83"/>
      <c r="DLM178" s="230"/>
      <c r="DLN178" s="121"/>
      <c r="DLO178" s="80"/>
      <c r="DLP178" s="4"/>
      <c r="DLQ178" s="4"/>
      <c r="DLR178" s="4"/>
      <c r="DLS178" s="4"/>
      <c r="DLT178" s="184"/>
      <c r="DLU178" s="66"/>
      <c r="DLV178" s="83"/>
      <c r="DLW178" s="230"/>
      <c r="DLX178" s="121"/>
      <c r="DLY178" s="80"/>
      <c r="DLZ178" s="4"/>
      <c r="DMA178" s="4"/>
      <c r="DMB178" s="4"/>
      <c r="DMC178" s="4"/>
      <c r="DMD178" s="184"/>
      <c r="DME178" s="66"/>
      <c r="DMF178" s="83"/>
      <c r="DMG178" s="230"/>
      <c r="DMH178" s="121"/>
      <c r="DMI178" s="80"/>
      <c r="DMJ178" s="4"/>
      <c r="DMK178" s="4"/>
      <c r="DML178" s="4"/>
      <c r="DMM178" s="4"/>
      <c r="DMN178" s="184"/>
      <c r="DMO178" s="66"/>
      <c r="DMP178" s="83"/>
      <c r="DMQ178" s="230"/>
      <c r="DMR178" s="121"/>
      <c r="DMS178" s="80"/>
      <c r="DMT178" s="4"/>
      <c r="DMU178" s="4"/>
      <c r="DMV178" s="4"/>
      <c r="DMW178" s="4"/>
      <c r="DMX178" s="184"/>
      <c r="DMY178" s="66"/>
      <c r="DMZ178" s="83"/>
      <c r="DNA178" s="230"/>
      <c r="DNB178" s="121"/>
      <c r="DNC178" s="80"/>
      <c r="DND178" s="4"/>
      <c r="DNE178" s="4"/>
      <c r="DNF178" s="4"/>
      <c r="DNG178" s="4"/>
      <c r="DNH178" s="184"/>
      <c r="DNI178" s="66"/>
      <c r="DNJ178" s="83"/>
      <c r="DNK178" s="230"/>
      <c r="DNL178" s="121"/>
      <c r="DNM178" s="80"/>
      <c r="DNN178" s="4"/>
      <c r="DNO178" s="4"/>
      <c r="DNP178" s="4"/>
      <c r="DNQ178" s="4"/>
      <c r="DNR178" s="184"/>
      <c r="DNS178" s="66"/>
      <c r="DNT178" s="83"/>
      <c r="DNU178" s="230"/>
      <c r="DNV178" s="121"/>
      <c r="DNW178" s="80"/>
      <c r="DNX178" s="4"/>
      <c r="DNY178" s="4"/>
      <c r="DNZ178" s="4"/>
      <c r="DOA178" s="4"/>
      <c r="DOB178" s="184"/>
      <c r="DOC178" s="66"/>
      <c r="DOD178" s="83"/>
      <c r="DOE178" s="230"/>
      <c r="DOF178" s="121"/>
      <c r="DOG178" s="80"/>
      <c r="DOH178" s="4"/>
      <c r="DOI178" s="4"/>
      <c r="DOJ178" s="4"/>
      <c r="DOK178" s="4"/>
      <c r="DOL178" s="184"/>
      <c r="DOM178" s="66"/>
      <c r="DON178" s="83"/>
      <c r="DOO178" s="230"/>
      <c r="DOP178" s="121"/>
      <c r="DOQ178" s="80"/>
      <c r="DOR178" s="4"/>
      <c r="DOS178" s="4"/>
      <c r="DOT178" s="4"/>
      <c r="DOU178" s="4"/>
      <c r="DOV178" s="184"/>
      <c r="DOW178" s="66"/>
      <c r="DOX178" s="83"/>
      <c r="DOY178" s="230"/>
      <c r="DOZ178" s="121"/>
      <c r="DPA178" s="80"/>
      <c r="DPB178" s="4"/>
      <c r="DPC178" s="4"/>
      <c r="DPD178" s="4"/>
      <c r="DPE178" s="4"/>
      <c r="DPF178" s="184"/>
      <c r="DPG178" s="66"/>
      <c r="DPH178" s="83"/>
      <c r="DPI178" s="230"/>
      <c r="DPJ178" s="121"/>
      <c r="DPK178" s="80"/>
      <c r="DPL178" s="4"/>
      <c r="DPM178" s="4"/>
      <c r="DPN178" s="4"/>
      <c r="DPO178" s="4"/>
      <c r="DPP178" s="184"/>
      <c r="DPQ178" s="66"/>
      <c r="DPR178" s="83"/>
      <c r="DPS178" s="230"/>
      <c r="DPT178" s="121"/>
      <c r="DPU178" s="80"/>
      <c r="DPV178" s="4"/>
      <c r="DPW178" s="4"/>
      <c r="DPX178" s="4"/>
      <c r="DPY178" s="4"/>
      <c r="DPZ178" s="184"/>
      <c r="DQA178" s="66"/>
      <c r="DQB178" s="83"/>
      <c r="DQC178" s="230"/>
      <c r="DQD178" s="121"/>
      <c r="DQE178" s="80"/>
      <c r="DQF178" s="4"/>
      <c r="DQG178" s="4"/>
      <c r="DQH178" s="4"/>
      <c r="DQI178" s="4"/>
      <c r="DQJ178" s="184"/>
      <c r="DQK178" s="66"/>
      <c r="DQL178" s="83"/>
      <c r="DQM178" s="230"/>
      <c r="DQN178" s="121"/>
      <c r="DQO178" s="80"/>
      <c r="DQP178" s="4"/>
      <c r="DQQ178" s="4"/>
      <c r="DQR178" s="4"/>
      <c r="DQS178" s="4"/>
      <c r="DQT178" s="184"/>
      <c r="DQU178" s="66"/>
      <c r="DQV178" s="83"/>
      <c r="DQW178" s="230"/>
      <c r="DQX178" s="121"/>
      <c r="DQY178" s="80"/>
      <c r="DQZ178" s="4"/>
      <c r="DRA178" s="4"/>
      <c r="DRB178" s="4"/>
      <c r="DRC178" s="4"/>
      <c r="DRD178" s="184"/>
      <c r="DRE178" s="66"/>
      <c r="DRF178" s="83"/>
      <c r="DRG178" s="230"/>
      <c r="DRH178" s="121"/>
      <c r="DRI178" s="80"/>
      <c r="DRJ178" s="4"/>
      <c r="DRK178" s="4"/>
      <c r="DRL178" s="4"/>
      <c r="DRM178" s="4"/>
      <c r="DRN178" s="184"/>
      <c r="DRO178" s="66"/>
      <c r="DRP178" s="83"/>
      <c r="DRQ178" s="230"/>
      <c r="DRR178" s="121"/>
      <c r="DRS178" s="80"/>
      <c r="DRT178" s="4"/>
      <c r="DRU178" s="4"/>
      <c r="DRV178" s="4"/>
      <c r="DRW178" s="4"/>
      <c r="DRX178" s="184"/>
      <c r="DRY178" s="66"/>
      <c r="DRZ178" s="83"/>
      <c r="DSA178" s="230"/>
      <c r="DSB178" s="121"/>
      <c r="DSC178" s="80"/>
      <c r="DSD178" s="4"/>
      <c r="DSE178" s="4"/>
      <c r="DSF178" s="4"/>
      <c r="DSG178" s="4"/>
      <c r="DSH178" s="184"/>
      <c r="DSI178" s="66"/>
      <c r="DSJ178" s="83"/>
      <c r="DSK178" s="230"/>
      <c r="DSL178" s="121"/>
      <c r="DSM178" s="80"/>
      <c r="DSN178" s="4"/>
      <c r="DSO178" s="4"/>
      <c r="DSP178" s="4"/>
      <c r="DSQ178" s="4"/>
      <c r="DSR178" s="184"/>
      <c r="DSS178" s="66"/>
      <c r="DST178" s="83"/>
      <c r="DSU178" s="230"/>
      <c r="DSV178" s="121"/>
      <c r="DSW178" s="80"/>
      <c r="DSX178" s="4"/>
      <c r="DSY178" s="4"/>
      <c r="DSZ178" s="4"/>
      <c r="DTA178" s="4"/>
      <c r="DTB178" s="184"/>
      <c r="DTC178" s="66"/>
      <c r="DTD178" s="83"/>
      <c r="DTE178" s="230"/>
      <c r="DTF178" s="121"/>
      <c r="DTG178" s="80"/>
      <c r="DTH178" s="4"/>
      <c r="DTI178" s="4"/>
      <c r="DTJ178" s="4"/>
      <c r="DTK178" s="4"/>
      <c r="DTL178" s="184"/>
      <c r="DTM178" s="66"/>
      <c r="DTN178" s="83"/>
      <c r="DTO178" s="230"/>
      <c r="DTP178" s="121"/>
      <c r="DTQ178" s="80"/>
      <c r="DTR178" s="4"/>
      <c r="DTS178" s="4"/>
      <c r="DTT178" s="4"/>
      <c r="DTU178" s="4"/>
      <c r="DTV178" s="184"/>
      <c r="DTW178" s="66"/>
      <c r="DTX178" s="83"/>
      <c r="DTY178" s="230"/>
      <c r="DTZ178" s="121"/>
      <c r="DUA178" s="80"/>
      <c r="DUB178" s="4"/>
      <c r="DUC178" s="4"/>
      <c r="DUD178" s="4"/>
      <c r="DUE178" s="4"/>
      <c r="DUF178" s="184"/>
      <c r="DUG178" s="66"/>
      <c r="DUH178" s="83"/>
      <c r="DUI178" s="230"/>
      <c r="DUJ178" s="121"/>
      <c r="DUK178" s="80"/>
      <c r="DUL178" s="4"/>
      <c r="DUM178" s="4"/>
      <c r="DUN178" s="4"/>
      <c r="DUO178" s="4"/>
      <c r="DUP178" s="184"/>
      <c r="DUQ178" s="66"/>
      <c r="DUR178" s="83"/>
      <c r="DUS178" s="230"/>
      <c r="DUT178" s="121"/>
      <c r="DUU178" s="80"/>
      <c r="DUV178" s="4"/>
      <c r="DUW178" s="4"/>
      <c r="DUX178" s="4"/>
      <c r="DUY178" s="4"/>
      <c r="DUZ178" s="184"/>
      <c r="DVA178" s="66"/>
      <c r="DVB178" s="83"/>
      <c r="DVC178" s="230"/>
      <c r="DVD178" s="121"/>
      <c r="DVE178" s="80"/>
      <c r="DVF178" s="4"/>
      <c r="DVG178" s="4"/>
      <c r="DVH178" s="4"/>
      <c r="DVI178" s="4"/>
      <c r="DVJ178" s="184"/>
      <c r="DVK178" s="66"/>
      <c r="DVL178" s="83"/>
      <c r="DVM178" s="230"/>
      <c r="DVN178" s="121"/>
      <c r="DVO178" s="80"/>
      <c r="DVP178" s="4"/>
      <c r="DVQ178" s="4"/>
      <c r="DVR178" s="4"/>
      <c r="DVS178" s="4"/>
      <c r="DVT178" s="184"/>
      <c r="DVU178" s="66"/>
      <c r="DVV178" s="83"/>
      <c r="DVW178" s="230"/>
      <c r="DVX178" s="121"/>
      <c r="DVY178" s="80"/>
      <c r="DVZ178" s="4"/>
      <c r="DWA178" s="4"/>
      <c r="DWB178" s="4"/>
      <c r="DWC178" s="4"/>
      <c r="DWD178" s="184"/>
      <c r="DWE178" s="66"/>
      <c r="DWF178" s="83"/>
      <c r="DWG178" s="230"/>
      <c r="DWH178" s="121"/>
      <c r="DWI178" s="80"/>
      <c r="DWJ178" s="4"/>
      <c r="DWK178" s="4"/>
      <c r="DWL178" s="4"/>
      <c r="DWM178" s="4"/>
      <c r="DWN178" s="184"/>
      <c r="DWO178" s="66"/>
      <c r="DWP178" s="83"/>
      <c r="DWQ178" s="230"/>
      <c r="DWR178" s="121"/>
      <c r="DWS178" s="80"/>
      <c r="DWT178" s="4"/>
      <c r="DWU178" s="4"/>
      <c r="DWV178" s="4"/>
      <c r="DWW178" s="4"/>
      <c r="DWX178" s="184"/>
      <c r="DWY178" s="66"/>
      <c r="DWZ178" s="83"/>
      <c r="DXA178" s="230"/>
      <c r="DXB178" s="121"/>
      <c r="DXC178" s="80"/>
      <c r="DXD178" s="4"/>
      <c r="DXE178" s="4"/>
      <c r="DXF178" s="4"/>
      <c r="DXG178" s="4"/>
      <c r="DXH178" s="184"/>
      <c r="DXI178" s="66"/>
      <c r="DXJ178" s="83"/>
      <c r="DXK178" s="230"/>
      <c r="DXL178" s="121"/>
      <c r="DXM178" s="80"/>
      <c r="DXN178" s="4"/>
      <c r="DXO178" s="4"/>
      <c r="DXP178" s="4"/>
      <c r="DXQ178" s="4"/>
      <c r="DXR178" s="184"/>
      <c r="DXS178" s="66"/>
      <c r="DXT178" s="83"/>
      <c r="DXU178" s="230"/>
      <c r="DXV178" s="121"/>
      <c r="DXW178" s="80"/>
      <c r="DXX178" s="4"/>
      <c r="DXY178" s="4"/>
      <c r="DXZ178" s="4"/>
      <c r="DYA178" s="4"/>
      <c r="DYB178" s="184"/>
      <c r="DYC178" s="66"/>
      <c r="DYD178" s="83"/>
      <c r="DYE178" s="230"/>
      <c r="DYF178" s="121"/>
      <c r="DYG178" s="80"/>
      <c r="DYH178" s="4"/>
      <c r="DYI178" s="4"/>
      <c r="DYJ178" s="4"/>
      <c r="DYK178" s="4"/>
      <c r="DYL178" s="184"/>
      <c r="DYM178" s="66"/>
      <c r="DYN178" s="83"/>
      <c r="DYO178" s="230"/>
      <c r="DYP178" s="121"/>
      <c r="DYQ178" s="80"/>
      <c r="DYR178" s="4"/>
      <c r="DYS178" s="4"/>
      <c r="DYT178" s="4"/>
      <c r="DYU178" s="4"/>
      <c r="DYV178" s="184"/>
      <c r="DYW178" s="66"/>
      <c r="DYX178" s="83"/>
      <c r="DYY178" s="230"/>
      <c r="DYZ178" s="121"/>
      <c r="DZA178" s="80"/>
      <c r="DZB178" s="4"/>
      <c r="DZC178" s="4"/>
      <c r="DZD178" s="4"/>
      <c r="DZE178" s="4"/>
      <c r="DZF178" s="184"/>
      <c r="DZG178" s="66"/>
      <c r="DZH178" s="83"/>
      <c r="DZI178" s="230"/>
      <c r="DZJ178" s="121"/>
      <c r="DZK178" s="80"/>
      <c r="DZL178" s="4"/>
      <c r="DZM178" s="4"/>
      <c r="DZN178" s="4"/>
      <c r="DZO178" s="4"/>
      <c r="DZP178" s="184"/>
      <c r="DZQ178" s="66"/>
      <c r="DZR178" s="83"/>
      <c r="DZS178" s="230"/>
      <c r="DZT178" s="121"/>
      <c r="DZU178" s="80"/>
      <c r="DZV178" s="4"/>
      <c r="DZW178" s="4"/>
      <c r="DZX178" s="4"/>
      <c r="DZY178" s="4"/>
      <c r="DZZ178" s="184"/>
      <c r="EAA178" s="66"/>
      <c r="EAB178" s="83"/>
      <c r="EAC178" s="230"/>
      <c r="EAD178" s="121"/>
      <c r="EAE178" s="80"/>
      <c r="EAF178" s="4"/>
      <c r="EAG178" s="4"/>
      <c r="EAH178" s="4"/>
      <c r="EAI178" s="4"/>
      <c r="EAJ178" s="184"/>
      <c r="EAK178" s="66"/>
      <c r="EAL178" s="83"/>
      <c r="EAM178" s="230"/>
      <c r="EAN178" s="121"/>
      <c r="EAO178" s="80"/>
      <c r="EAP178" s="4"/>
      <c r="EAQ178" s="4"/>
      <c r="EAR178" s="4"/>
      <c r="EAS178" s="4"/>
      <c r="EAT178" s="184"/>
      <c r="EAU178" s="66"/>
      <c r="EAV178" s="83"/>
      <c r="EAW178" s="230"/>
      <c r="EAX178" s="121"/>
      <c r="EAY178" s="80"/>
      <c r="EAZ178" s="4"/>
      <c r="EBA178" s="4"/>
      <c r="EBB178" s="4"/>
      <c r="EBC178" s="4"/>
      <c r="EBD178" s="184"/>
      <c r="EBE178" s="66"/>
      <c r="EBF178" s="83"/>
      <c r="EBG178" s="230"/>
      <c r="EBH178" s="121"/>
      <c r="EBI178" s="80"/>
      <c r="EBJ178" s="4"/>
      <c r="EBK178" s="4"/>
      <c r="EBL178" s="4"/>
      <c r="EBM178" s="4"/>
      <c r="EBN178" s="184"/>
      <c r="EBO178" s="66"/>
      <c r="EBP178" s="83"/>
      <c r="EBQ178" s="230"/>
      <c r="EBR178" s="121"/>
      <c r="EBS178" s="80"/>
      <c r="EBT178" s="4"/>
      <c r="EBU178" s="4"/>
      <c r="EBV178" s="4"/>
      <c r="EBW178" s="4"/>
      <c r="EBX178" s="184"/>
      <c r="EBY178" s="66"/>
      <c r="EBZ178" s="83"/>
      <c r="ECA178" s="230"/>
      <c r="ECB178" s="121"/>
      <c r="ECC178" s="80"/>
      <c r="ECD178" s="4"/>
      <c r="ECE178" s="4"/>
      <c r="ECF178" s="4"/>
      <c r="ECG178" s="4"/>
      <c r="ECH178" s="184"/>
      <c r="ECI178" s="66"/>
      <c r="ECJ178" s="83"/>
      <c r="ECK178" s="230"/>
      <c r="ECL178" s="121"/>
      <c r="ECM178" s="80"/>
      <c r="ECN178" s="4"/>
      <c r="ECO178" s="4"/>
      <c r="ECP178" s="4"/>
      <c r="ECQ178" s="4"/>
      <c r="ECR178" s="184"/>
      <c r="ECS178" s="66"/>
      <c r="ECT178" s="83"/>
      <c r="ECU178" s="230"/>
      <c r="ECV178" s="121"/>
      <c r="ECW178" s="80"/>
      <c r="ECX178" s="4"/>
      <c r="ECY178" s="4"/>
      <c r="ECZ178" s="4"/>
      <c r="EDA178" s="4"/>
      <c r="EDB178" s="184"/>
      <c r="EDC178" s="66"/>
      <c r="EDD178" s="83"/>
      <c r="EDE178" s="230"/>
      <c r="EDF178" s="121"/>
      <c r="EDG178" s="80"/>
      <c r="EDH178" s="4"/>
      <c r="EDI178" s="4"/>
      <c r="EDJ178" s="4"/>
      <c r="EDK178" s="4"/>
      <c r="EDL178" s="184"/>
      <c r="EDM178" s="66"/>
      <c r="EDN178" s="83"/>
      <c r="EDO178" s="230"/>
      <c r="EDP178" s="121"/>
      <c r="EDQ178" s="80"/>
      <c r="EDR178" s="4"/>
      <c r="EDS178" s="4"/>
      <c r="EDT178" s="4"/>
      <c r="EDU178" s="4"/>
      <c r="EDV178" s="184"/>
      <c r="EDW178" s="66"/>
      <c r="EDX178" s="83"/>
      <c r="EDY178" s="230"/>
      <c r="EDZ178" s="121"/>
      <c r="EEA178" s="80"/>
      <c r="EEB178" s="4"/>
      <c r="EEC178" s="4"/>
      <c r="EED178" s="4"/>
      <c r="EEE178" s="4"/>
      <c r="EEF178" s="184"/>
      <c r="EEG178" s="66"/>
      <c r="EEH178" s="83"/>
      <c r="EEI178" s="230"/>
      <c r="EEJ178" s="121"/>
      <c r="EEK178" s="80"/>
      <c r="EEL178" s="4"/>
      <c r="EEM178" s="4"/>
      <c r="EEN178" s="4"/>
      <c r="EEO178" s="4"/>
      <c r="EEP178" s="184"/>
      <c r="EEQ178" s="66"/>
      <c r="EER178" s="83"/>
      <c r="EES178" s="230"/>
      <c r="EET178" s="121"/>
      <c r="EEU178" s="80"/>
      <c r="EEV178" s="4"/>
      <c r="EEW178" s="4"/>
      <c r="EEX178" s="4"/>
      <c r="EEY178" s="4"/>
      <c r="EEZ178" s="184"/>
      <c r="EFA178" s="66"/>
      <c r="EFB178" s="83"/>
      <c r="EFC178" s="230"/>
      <c r="EFD178" s="121"/>
      <c r="EFE178" s="80"/>
      <c r="EFF178" s="4"/>
      <c r="EFG178" s="4"/>
      <c r="EFH178" s="4"/>
      <c r="EFI178" s="4"/>
      <c r="EFJ178" s="184"/>
      <c r="EFK178" s="66"/>
      <c r="EFL178" s="83"/>
      <c r="EFM178" s="230"/>
      <c r="EFN178" s="121"/>
      <c r="EFO178" s="80"/>
      <c r="EFP178" s="4"/>
      <c r="EFQ178" s="4"/>
      <c r="EFR178" s="4"/>
      <c r="EFS178" s="4"/>
      <c r="EFT178" s="184"/>
      <c r="EFU178" s="66"/>
      <c r="EFV178" s="83"/>
      <c r="EFW178" s="230"/>
      <c r="EFX178" s="121"/>
      <c r="EFY178" s="80"/>
      <c r="EFZ178" s="4"/>
      <c r="EGA178" s="4"/>
      <c r="EGB178" s="4"/>
      <c r="EGC178" s="4"/>
      <c r="EGD178" s="184"/>
      <c r="EGE178" s="66"/>
      <c r="EGF178" s="83"/>
      <c r="EGG178" s="230"/>
      <c r="EGH178" s="121"/>
      <c r="EGI178" s="80"/>
      <c r="EGJ178" s="4"/>
      <c r="EGK178" s="4"/>
      <c r="EGL178" s="4"/>
      <c r="EGM178" s="4"/>
      <c r="EGN178" s="184"/>
      <c r="EGO178" s="66"/>
      <c r="EGP178" s="83"/>
      <c r="EGQ178" s="230"/>
      <c r="EGR178" s="121"/>
      <c r="EGS178" s="80"/>
      <c r="EGT178" s="4"/>
      <c r="EGU178" s="4"/>
      <c r="EGV178" s="4"/>
      <c r="EGW178" s="4"/>
      <c r="EGX178" s="184"/>
      <c r="EGY178" s="66"/>
      <c r="EGZ178" s="83"/>
      <c r="EHA178" s="230"/>
      <c r="EHB178" s="121"/>
      <c r="EHC178" s="80"/>
      <c r="EHD178" s="4"/>
      <c r="EHE178" s="4"/>
      <c r="EHF178" s="4"/>
      <c r="EHG178" s="4"/>
      <c r="EHH178" s="184"/>
      <c r="EHI178" s="66"/>
      <c r="EHJ178" s="83"/>
      <c r="EHK178" s="230"/>
      <c r="EHL178" s="121"/>
      <c r="EHM178" s="80"/>
      <c r="EHN178" s="4"/>
      <c r="EHO178" s="4"/>
      <c r="EHP178" s="4"/>
      <c r="EHQ178" s="4"/>
      <c r="EHR178" s="184"/>
      <c r="EHS178" s="66"/>
      <c r="EHT178" s="83"/>
      <c r="EHU178" s="230"/>
      <c r="EHV178" s="121"/>
      <c r="EHW178" s="80"/>
      <c r="EHX178" s="4"/>
      <c r="EHY178" s="4"/>
      <c r="EHZ178" s="4"/>
      <c r="EIA178" s="4"/>
      <c r="EIB178" s="184"/>
      <c r="EIC178" s="66"/>
      <c r="EID178" s="83"/>
      <c r="EIE178" s="230"/>
      <c r="EIF178" s="121"/>
      <c r="EIG178" s="80"/>
      <c r="EIH178" s="4"/>
      <c r="EII178" s="4"/>
      <c r="EIJ178" s="4"/>
      <c r="EIK178" s="4"/>
      <c r="EIL178" s="184"/>
      <c r="EIM178" s="66"/>
      <c r="EIN178" s="83"/>
      <c r="EIO178" s="230"/>
      <c r="EIP178" s="121"/>
      <c r="EIQ178" s="80"/>
      <c r="EIR178" s="4"/>
      <c r="EIS178" s="4"/>
      <c r="EIT178" s="4"/>
      <c r="EIU178" s="4"/>
      <c r="EIV178" s="184"/>
      <c r="EIW178" s="66"/>
      <c r="EIX178" s="83"/>
      <c r="EIY178" s="230"/>
      <c r="EIZ178" s="121"/>
      <c r="EJA178" s="80"/>
      <c r="EJB178" s="4"/>
      <c r="EJC178" s="4"/>
      <c r="EJD178" s="4"/>
      <c r="EJE178" s="4"/>
      <c r="EJF178" s="184"/>
      <c r="EJG178" s="66"/>
      <c r="EJH178" s="83"/>
      <c r="EJI178" s="230"/>
      <c r="EJJ178" s="121"/>
      <c r="EJK178" s="80"/>
      <c r="EJL178" s="4"/>
      <c r="EJM178" s="4"/>
      <c r="EJN178" s="4"/>
      <c r="EJO178" s="4"/>
      <c r="EJP178" s="184"/>
      <c r="EJQ178" s="66"/>
      <c r="EJR178" s="83"/>
      <c r="EJS178" s="230"/>
      <c r="EJT178" s="121"/>
      <c r="EJU178" s="80"/>
      <c r="EJV178" s="4"/>
      <c r="EJW178" s="4"/>
      <c r="EJX178" s="4"/>
      <c r="EJY178" s="4"/>
      <c r="EJZ178" s="184"/>
      <c r="EKA178" s="66"/>
      <c r="EKB178" s="83"/>
      <c r="EKC178" s="230"/>
      <c r="EKD178" s="121"/>
      <c r="EKE178" s="80"/>
      <c r="EKF178" s="4"/>
      <c r="EKG178" s="4"/>
      <c r="EKH178" s="4"/>
      <c r="EKI178" s="4"/>
      <c r="EKJ178" s="184"/>
      <c r="EKK178" s="66"/>
      <c r="EKL178" s="83"/>
      <c r="EKM178" s="230"/>
      <c r="EKN178" s="121"/>
      <c r="EKO178" s="80"/>
      <c r="EKP178" s="4"/>
      <c r="EKQ178" s="4"/>
      <c r="EKR178" s="4"/>
      <c r="EKS178" s="4"/>
      <c r="EKT178" s="184"/>
      <c r="EKU178" s="66"/>
      <c r="EKV178" s="83"/>
      <c r="EKW178" s="230"/>
      <c r="EKX178" s="121"/>
      <c r="EKY178" s="80"/>
      <c r="EKZ178" s="4"/>
      <c r="ELA178" s="4"/>
      <c r="ELB178" s="4"/>
      <c r="ELC178" s="4"/>
      <c r="ELD178" s="184"/>
      <c r="ELE178" s="66"/>
      <c r="ELF178" s="83"/>
      <c r="ELG178" s="230"/>
      <c r="ELH178" s="121"/>
      <c r="ELI178" s="80"/>
      <c r="ELJ178" s="4"/>
      <c r="ELK178" s="4"/>
      <c r="ELL178" s="4"/>
      <c r="ELM178" s="4"/>
      <c r="ELN178" s="184"/>
      <c r="ELO178" s="66"/>
      <c r="ELP178" s="83"/>
      <c r="ELQ178" s="230"/>
      <c r="ELR178" s="121"/>
      <c r="ELS178" s="80"/>
      <c r="ELT178" s="4"/>
      <c r="ELU178" s="4"/>
      <c r="ELV178" s="4"/>
      <c r="ELW178" s="4"/>
      <c r="ELX178" s="184"/>
      <c r="ELY178" s="66"/>
      <c r="ELZ178" s="83"/>
      <c r="EMA178" s="230"/>
      <c r="EMB178" s="121"/>
      <c r="EMC178" s="80"/>
      <c r="EMD178" s="4"/>
      <c r="EME178" s="4"/>
      <c r="EMF178" s="4"/>
      <c r="EMG178" s="4"/>
      <c r="EMH178" s="184"/>
      <c r="EMI178" s="66"/>
      <c r="EMJ178" s="83"/>
      <c r="EMK178" s="230"/>
      <c r="EML178" s="121"/>
      <c r="EMM178" s="80"/>
      <c r="EMN178" s="4"/>
      <c r="EMO178" s="4"/>
      <c r="EMP178" s="4"/>
      <c r="EMQ178" s="4"/>
      <c r="EMR178" s="184"/>
      <c r="EMS178" s="66"/>
      <c r="EMT178" s="83"/>
      <c r="EMU178" s="230"/>
      <c r="EMV178" s="121"/>
      <c r="EMW178" s="80"/>
      <c r="EMX178" s="4"/>
      <c r="EMY178" s="4"/>
      <c r="EMZ178" s="4"/>
      <c r="ENA178" s="4"/>
      <c r="ENB178" s="184"/>
      <c r="ENC178" s="66"/>
      <c r="END178" s="83"/>
      <c r="ENE178" s="230"/>
      <c r="ENF178" s="121"/>
      <c r="ENG178" s="80"/>
      <c r="ENH178" s="4"/>
      <c r="ENI178" s="4"/>
      <c r="ENJ178" s="4"/>
      <c r="ENK178" s="4"/>
      <c r="ENL178" s="184"/>
      <c r="ENM178" s="66"/>
      <c r="ENN178" s="83"/>
      <c r="ENO178" s="230"/>
      <c r="ENP178" s="121"/>
      <c r="ENQ178" s="80"/>
      <c r="ENR178" s="4"/>
      <c r="ENS178" s="4"/>
      <c r="ENT178" s="4"/>
      <c r="ENU178" s="4"/>
      <c r="ENV178" s="184"/>
      <c r="ENW178" s="66"/>
      <c r="ENX178" s="83"/>
      <c r="ENY178" s="230"/>
      <c r="ENZ178" s="121"/>
      <c r="EOA178" s="80"/>
      <c r="EOB178" s="4"/>
      <c r="EOC178" s="4"/>
      <c r="EOD178" s="4"/>
      <c r="EOE178" s="4"/>
      <c r="EOF178" s="184"/>
      <c r="EOG178" s="66"/>
      <c r="EOH178" s="83"/>
      <c r="EOI178" s="230"/>
      <c r="EOJ178" s="121"/>
      <c r="EOK178" s="80"/>
      <c r="EOL178" s="4"/>
      <c r="EOM178" s="4"/>
      <c r="EON178" s="4"/>
      <c r="EOO178" s="4"/>
      <c r="EOP178" s="184"/>
      <c r="EOQ178" s="66"/>
      <c r="EOR178" s="83"/>
      <c r="EOS178" s="230"/>
      <c r="EOT178" s="121"/>
      <c r="EOU178" s="80"/>
      <c r="EOV178" s="4"/>
      <c r="EOW178" s="4"/>
      <c r="EOX178" s="4"/>
      <c r="EOY178" s="4"/>
      <c r="EOZ178" s="184"/>
      <c r="EPA178" s="66"/>
      <c r="EPB178" s="83"/>
      <c r="EPC178" s="230"/>
      <c r="EPD178" s="121"/>
      <c r="EPE178" s="80"/>
      <c r="EPF178" s="4"/>
      <c r="EPG178" s="4"/>
      <c r="EPH178" s="4"/>
      <c r="EPI178" s="4"/>
      <c r="EPJ178" s="184"/>
      <c r="EPK178" s="66"/>
      <c r="EPL178" s="83"/>
      <c r="EPM178" s="230"/>
      <c r="EPN178" s="121"/>
      <c r="EPO178" s="80"/>
      <c r="EPP178" s="4"/>
      <c r="EPQ178" s="4"/>
      <c r="EPR178" s="4"/>
      <c r="EPS178" s="4"/>
      <c r="EPT178" s="184"/>
      <c r="EPU178" s="66"/>
      <c r="EPV178" s="83"/>
      <c r="EPW178" s="230"/>
      <c r="EPX178" s="121"/>
      <c r="EPY178" s="80"/>
      <c r="EPZ178" s="4"/>
      <c r="EQA178" s="4"/>
      <c r="EQB178" s="4"/>
      <c r="EQC178" s="4"/>
      <c r="EQD178" s="184"/>
      <c r="EQE178" s="66"/>
      <c r="EQF178" s="83"/>
      <c r="EQG178" s="230"/>
      <c r="EQH178" s="121"/>
      <c r="EQI178" s="80"/>
      <c r="EQJ178" s="4"/>
      <c r="EQK178" s="4"/>
      <c r="EQL178" s="4"/>
      <c r="EQM178" s="4"/>
      <c r="EQN178" s="184"/>
      <c r="EQO178" s="66"/>
      <c r="EQP178" s="83"/>
      <c r="EQQ178" s="230"/>
      <c r="EQR178" s="121"/>
      <c r="EQS178" s="80"/>
      <c r="EQT178" s="4"/>
      <c r="EQU178" s="4"/>
      <c r="EQV178" s="4"/>
      <c r="EQW178" s="4"/>
      <c r="EQX178" s="184"/>
      <c r="EQY178" s="66"/>
      <c r="EQZ178" s="83"/>
      <c r="ERA178" s="230"/>
      <c r="ERB178" s="121"/>
      <c r="ERC178" s="80"/>
      <c r="ERD178" s="4"/>
      <c r="ERE178" s="4"/>
      <c r="ERF178" s="4"/>
      <c r="ERG178" s="4"/>
      <c r="ERH178" s="184"/>
      <c r="ERI178" s="66"/>
      <c r="ERJ178" s="83"/>
      <c r="ERK178" s="230"/>
      <c r="ERL178" s="121"/>
      <c r="ERM178" s="80"/>
      <c r="ERN178" s="4"/>
      <c r="ERO178" s="4"/>
      <c r="ERP178" s="4"/>
      <c r="ERQ178" s="4"/>
      <c r="ERR178" s="184"/>
      <c r="ERS178" s="66"/>
      <c r="ERT178" s="83"/>
      <c r="ERU178" s="230"/>
      <c r="ERV178" s="121"/>
      <c r="ERW178" s="80"/>
      <c r="ERX178" s="4"/>
      <c r="ERY178" s="4"/>
      <c r="ERZ178" s="4"/>
      <c r="ESA178" s="4"/>
      <c r="ESB178" s="184"/>
      <c r="ESC178" s="66"/>
      <c r="ESD178" s="83"/>
      <c r="ESE178" s="230"/>
      <c r="ESF178" s="121"/>
      <c r="ESG178" s="80"/>
      <c r="ESH178" s="4"/>
      <c r="ESI178" s="4"/>
      <c r="ESJ178" s="4"/>
      <c r="ESK178" s="4"/>
      <c r="ESL178" s="184"/>
      <c r="ESM178" s="66"/>
      <c r="ESN178" s="83"/>
      <c r="ESO178" s="230"/>
      <c r="ESP178" s="121"/>
      <c r="ESQ178" s="80"/>
      <c r="ESR178" s="4"/>
      <c r="ESS178" s="4"/>
      <c r="EST178" s="4"/>
      <c r="ESU178" s="4"/>
      <c r="ESV178" s="184"/>
      <c r="ESW178" s="66"/>
      <c r="ESX178" s="83"/>
      <c r="ESY178" s="230"/>
      <c r="ESZ178" s="121"/>
      <c r="ETA178" s="80"/>
      <c r="ETB178" s="4"/>
      <c r="ETC178" s="4"/>
      <c r="ETD178" s="4"/>
      <c r="ETE178" s="4"/>
      <c r="ETF178" s="184"/>
      <c r="ETG178" s="66"/>
      <c r="ETH178" s="83"/>
      <c r="ETI178" s="230"/>
      <c r="ETJ178" s="121"/>
      <c r="ETK178" s="80"/>
      <c r="ETL178" s="4"/>
      <c r="ETM178" s="4"/>
      <c r="ETN178" s="4"/>
      <c r="ETO178" s="4"/>
      <c r="ETP178" s="184"/>
      <c r="ETQ178" s="66"/>
      <c r="ETR178" s="83"/>
      <c r="ETS178" s="230"/>
      <c r="ETT178" s="121"/>
      <c r="ETU178" s="80"/>
      <c r="ETV178" s="4"/>
      <c r="ETW178" s="4"/>
      <c r="ETX178" s="4"/>
      <c r="ETY178" s="4"/>
      <c r="ETZ178" s="184"/>
      <c r="EUA178" s="66"/>
      <c r="EUB178" s="83"/>
      <c r="EUC178" s="230"/>
      <c r="EUD178" s="121"/>
      <c r="EUE178" s="80"/>
      <c r="EUF178" s="4"/>
      <c r="EUG178" s="4"/>
      <c r="EUH178" s="4"/>
      <c r="EUI178" s="4"/>
      <c r="EUJ178" s="184"/>
      <c r="EUK178" s="66"/>
      <c r="EUL178" s="83"/>
      <c r="EUM178" s="230"/>
      <c r="EUN178" s="121"/>
      <c r="EUO178" s="80"/>
      <c r="EUP178" s="4"/>
      <c r="EUQ178" s="4"/>
      <c r="EUR178" s="4"/>
      <c r="EUS178" s="4"/>
      <c r="EUT178" s="184"/>
      <c r="EUU178" s="66"/>
      <c r="EUV178" s="83"/>
      <c r="EUW178" s="230"/>
      <c r="EUX178" s="121"/>
      <c r="EUY178" s="80"/>
      <c r="EUZ178" s="4"/>
      <c r="EVA178" s="4"/>
      <c r="EVB178" s="4"/>
      <c r="EVC178" s="4"/>
      <c r="EVD178" s="184"/>
      <c r="EVE178" s="66"/>
      <c r="EVF178" s="83"/>
      <c r="EVG178" s="230"/>
      <c r="EVH178" s="121"/>
      <c r="EVI178" s="80"/>
      <c r="EVJ178" s="4"/>
      <c r="EVK178" s="4"/>
      <c r="EVL178" s="4"/>
      <c r="EVM178" s="4"/>
      <c r="EVN178" s="184"/>
      <c r="EVO178" s="66"/>
      <c r="EVP178" s="83"/>
      <c r="EVQ178" s="230"/>
      <c r="EVR178" s="121"/>
      <c r="EVS178" s="80"/>
      <c r="EVT178" s="4"/>
      <c r="EVU178" s="4"/>
      <c r="EVV178" s="4"/>
      <c r="EVW178" s="4"/>
      <c r="EVX178" s="184"/>
      <c r="EVY178" s="66"/>
      <c r="EVZ178" s="83"/>
      <c r="EWA178" s="230"/>
      <c r="EWB178" s="121"/>
      <c r="EWC178" s="80"/>
      <c r="EWD178" s="4"/>
      <c r="EWE178" s="4"/>
      <c r="EWF178" s="4"/>
      <c r="EWG178" s="4"/>
      <c r="EWH178" s="184"/>
      <c r="EWI178" s="66"/>
      <c r="EWJ178" s="83"/>
      <c r="EWK178" s="230"/>
      <c r="EWL178" s="121"/>
      <c r="EWM178" s="80"/>
      <c r="EWN178" s="4"/>
      <c r="EWO178" s="4"/>
      <c r="EWP178" s="4"/>
      <c r="EWQ178" s="4"/>
      <c r="EWR178" s="184"/>
      <c r="EWS178" s="66"/>
      <c r="EWT178" s="83"/>
      <c r="EWU178" s="230"/>
      <c r="EWV178" s="121"/>
      <c r="EWW178" s="80"/>
      <c r="EWX178" s="4"/>
      <c r="EWY178" s="4"/>
      <c r="EWZ178" s="4"/>
      <c r="EXA178" s="4"/>
      <c r="EXB178" s="184"/>
      <c r="EXC178" s="66"/>
      <c r="EXD178" s="83"/>
      <c r="EXE178" s="230"/>
      <c r="EXF178" s="121"/>
      <c r="EXG178" s="80"/>
      <c r="EXH178" s="4"/>
      <c r="EXI178" s="4"/>
      <c r="EXJ178" s="4"/>
      <c r="EXK178" s="4"/>
      <c r="EXL178" s="184"/>
      <c r="EXM178" s="66"/>
      <c r="EXN178" s="83"/>
      <c r="EXO178" s="230"/>
      <c r="EXP178" s="121"/>
      <c r="EXQ178" s="80"/>
      <c r="EXR178" s="4"/>
      <c r="EXS178" s="4"/>
      <c r="EXT178" s="4"/>
      <c r="EXU178" s="4"/>
      <c r="EXV178" s="184"/>
      <c r="EXW178" s="66"/>
      <c r="EXX178" s="83"/>
      <c r="EXY178" s="230"/>
      <c r="EXZ178" s="121"/>
      <c r="EYA178" s="80"/>
      <c r="EYB178" s="4"/>
      <c r="EYC178" s="4"/>
      <c r="EYD178" s="4"/>
      <c r="EYE178" s="4"/>
      <c r="EYF178" s="184"/>
      <c r="EYG178" s="66"/>
      <c r="EYH178" s="83"/>
      <c r="EYI178" s="230"/>
      <c r="EYJ178" s="121"/>
      <c r="EYK178" s="80"/>
      <c r="EYL178" s="4"/>
      <c r="EYM178" s="4"/>
      <c r="EYN178" s="4"/>
      <c r="EYO178" s="4"/>
      <c r="EYP178" s="184"/>
      <c r="EYQ178" s="66"/>
      <c r="EYR178" s="83"/>
      <c r="EYS178" s="230"/>
      <c r="EYT178" s="121"/>
      <c r="EYU178" s="80"/>
      <c r="EYV178" s="4"/>
      <c r="EYW178" s="4"/>
      <c r="EYX178" s="4"/>
      <c r="EYY178" s="4"/>
      <c r="EYZ178" s="184"/>
      <c r="EZA178" s="66"/>
      <c r="EZB178" s="83"/>
      <c r="EZC178" s="230"/>
      <c r="EZD178" s="121"/>
      <c r="EZE178" s="80"/>
      <c r="EZF178" s="4"/>
      <c r="EZG178" s="4"/>
      <c r="EZH178" s="4"/>
      <c r="EZI178" s="4"/>
      <c r="EZJ178" s="184"/>
      <c r="EZK178" s="66"/>
      <c r="EZL178" s="83"/>
      <c r="EZM178" s="230"/>
      <c r="EZN178" s="121"/>
      <c r="EZO178" s="80"/>
      <c r="EZP178" s="4"/>
      <c r="EZQ178" s="4"/>
      <c r="EZR178" s="4"/>
      <c r="EZS178" s="4"/>
      <c r="EZT178" s="184"/>
      <c r="EZU178" s="66"/>
      <c r="EZV178" s="83"/>
      <c r="EZW178" s="230"/>
      <c r="EZX178" s="121"/>
      <c r="EZY178" s="80"/>
      <c r="EZZ178" s="4"/>
      <c r="FAA178" s="4"/>
      <c r="FAB178" s="4"/>
      <c r="FAC178" s="4"/>
      <c r="FAD178" s="184"/>
      <c r="FAE178" s="66"/>
      <c r="FAF178" s="83"/>
      <c r="FAG178" s="230"/>
      <c r="FAH178" s="121"/>
      <c r="FAI178" s="80"/>
      <c r="FAJ178" s="4"/>
      <c r="FAK178" s="4"/>
      <c r="FAL178" s="4"/>
      <c r="FAM178" s="4"/>
      <c r="FAN178" s="184"/>
      <c r="FAO178" s="66"/>
      <c r="FAP178" s="83"/>
      <c r="FAQ178" s="230"/>
      <c r="FAR178" s="121"/>
      <c r="FAS178" s="80"/>
      <c r="FAT178" s="4"/>
      <c r="FAU178" s="4"/>
      <c r="FAV178" s="4"/>
      <c r="FAW178" s="4"/>
      <c r="FAX178" s="184"/>
      <c r="FAY178" s="66"/>
      <c r="FAZ178" s="83"/>
      <c r="FBA178" s="230"/>
      <c r="FBB178" s="121"/>
      <c r="FBC178" s="80"/>
      <c r="FBD178" s="4"/>
      <c r="FBE178" s="4"/>
      <c r="FBF178" s="4"/>
      <c r="FBG178" s="4"/>
      <c r="FBH178" s="184"/>
      <c r="FBI178" s="66"/>
      <c r="FBJ178" s="83"/>
      <c r="FBK178" s="230"/>
      <c r="FBL178" s="121"/>
      <c r="FBM178" s="80"/>
      <c r="FBN178" s="4"/>
      <c r="FBO178" s="4"/>
      <c r="FBP178" s="4"/>
      <c r="FBQ178" s="4"/>
      <c r="FBR178" s="184"/>
      <c r="FBS178" s="66"/>
      <c r="FBT178" s="83"/>
      <c r="FBU178" s="230"/>
      <c r="FBV178" s="121"/>
      <c r="FBW178" s="80"/>
      <c r="FBX178" s="4"/>
      <c r="FBY178" s="4"/>
      <c r="FBZ178" s="4"/>
      <c r="FCA178" s="4"/>
      <c r="FCB178" s="184"/>
      <c r="FCC178" s="66"/>
      <c r="FCD178" s="83"/>
      <c r="FCE178" s="230"/>
      <c r="FCF178" s="121"/>
      <c r="FCG178" s="80"/>
      <c r="FCH178" s="4"/>
      <c r="FCI178" s="4"/>
      <c r="FCJ178" s="4"/>
      <c r="FCK178" s="4"/>
      <c r="FCL178" s="184"/>
      <c r="FCM178" s="66"/>
      <c r="FCN178" s="83"/>
      <c r="FCO178" s="230"/>
      <c r="FCP178" s="121"/>
      <c r="FCQ178" s="80"/>
      <c r="FCR178" s="4"/>
      <c r="FCS178" s="4"/>
      <c r="FCT178" s="4"/>
      <c r="FCU178" s="4"/>
      <c r="FCV178" s="184"/>
      <c r="FCW178" s="66"/>
      <c r="FCX178" s="83"/>
      <c r="FCY178" s="230"/>
      <c r="FCZ178" s="121"/>
      <c r="FDA178" s="80"/>
      <c r="FDB178" s="4"/>
      <c r="FDC178" s="4"/>
      <c r="FDD178" s="4"/>
      <c r="FDE178" s="4"/>
      <c r="FDF178" s="184"/>
      <c r="FDG178" s="66"/>
      <c r="FDH178" s="83"/>
      <c r="FDI178" s="230"/>
      <c r="FDJ178" s="121"/>
      <c r="FDK178" s="80"/>
      <c r="FDL178" s="4"/>
      <c r="FDM178" s="4"/>
      <c r="FDN178" s="4"/>
      <c r="FDO178" s="4"/>
      <c r="FDP178" s="184"/>
      <c r="FDQ178" s="66"/>
      <c r="FDR178" s="83"/>
      <c r="FDS178" s="230"/>
      <c r="FDT178" s="121"/>
      <c r="FDU178" s="80"/>
      <c r="FDV178" s="4"/>
      <c r="FDW178" s="4"/>
      <c r="FDX178" s="4"/>
      <c r="FDY178" s="4"/>
      <c r="FDZ178" s="184"/>
      <c r="FEA178" s="66"/>
      <c r="FEB178" s="83"/>
      <c r="FEC178" s="230"/>
      <c r="FED178" s="121"/>
      <c r="FEE178" s="80"/>
      <c r="FEF178" s="4"/>
      <c r="FEG178" s="4"/>
      <c r="FEH178" s="4"/>
      <c r="FEI178" s="4"/>
      <c r="FEJ178" s="184"/>
      <c r="FEK178" s="66"/>
      <c r="FEL178" s="83"/>
      <c r="FEM178" s="230"/>
      <c r="FEN178" s="121"/>
      <c r="FEO178" s="80"/>
      <c r="FEP178" s="4"/>
      <c r="FEQ178" s="4"/>
      <c r="FER178" s="4"/>
      <c r="FES178" s="4"/>
      <c r="FET178" s="184"/>
      <c r="FEU178" s="66"/>
      <c r="FEV178" s="83"/>
      <c r="FEW178" s="230"/>
      <c r="FEX178" s="121"/>
      <c r="FEY178" s="80"/>
      <c r="FEZ178" s="4"/>
      <c r="FFA178" s="4"/>
      <c r="FFB178" s="4"/>
      <c r="FFC178" s="4"/>
      <c r="FFD178" s="184"/>
      <c r="FFE178" s="66"/>
      <c r="FFF178" s="83"/>
      <c r="FFG178" s="230"/>
      <c r="FFH178" s="121"/>
      <c r="FFI178" s="80"/>
      <c r="FFJ178" s="4"/>
      <c r="FFK178" s="4"/>
      <c r="FFL178" s="4"/>
      <c r="FFM178" s="4"/>
      <c r="FFN178" s="184"/>
      <c r="FFO178" s="66"/>
      <c r="FFP178" s="83"/>
      <c r="FFQ178" s="230"/>
      <c r="FFR178" s="121"/>
      <c r="FFS178" s="80"/>
      <c r="FFT178" s="4"/>
      <c r="FFU178" s="4"/>
      <c r="FFV178" s="4"/>
      <c r="FFW178" s="4"/>
      <c r="FFX178" s="184"/>
      <c r="FFY178" s="66"/>
      <c r="FFZ178" s="83"/>
      <c r="FGA178" s="230"/>
      <c r="FGB178" s="121"/>
      <c r="FGC178" s="80"/>
      <c r="FGD178" s="4"/>
      <c r="FGE178" s="4"/>
      <c r="FGF178" s="4"/>
      <c r="FGG178" s="4"/>
      <c r="FGH178" s="184"/>
      <c r="FGI178" s="66"/>
      <c r="FGJ178" s="83"/>
      <c r="FGK178" s="230"/>
      <c r="FGL178" s="121"/>
      <c r="FGM178" s="80"/>
      <c r="FGN178" s="4"/>
      <c r="FGO178" s="4"/>
      <c r="FGP178" s="4"/>
      <c r="FGQ178" s="4"/>
      <c r="FGR178" s="184"/>
      <c r="FGS178" s="66"/>
      <c r="FGT178" s="83"/>
      <c r="FGU178" s="230"/>
      <c r="FGV178" s="121"/>
      <c r="FGW178" s="80"/>
      <c r="FGX178" s="4"/>
      <c r="FGY178" s="4"/>
      <c r="FGZ178" s="4"/>
      <c r="FHA178" s="4"/>
      <c r="FHB178" s="184"/>
      <c r="FHC178" s="66"/>
      <c r="FHD178" s="83"/>
      <c r="FHE178" s="230"/>
      <c r="FHF178" s="121"/>
      <c r="FHG178" s="80"/>
      <c r="FHH178" s="4"/>
      <c r="FHI178" s="4"/>
      <c r="FHJ178" s="4"/>
      <c r="FHK178" s="4"/>
      <c r="FHL178" s="184"/>
      <c r="FHM178" s="66"/>
      <c r="FHN178" s="83"/>
      <c r="FHO178" s="230"/>
      <c r="FHP178" s="121"/>
      <c r="FHQ178" s="80"/>
      <c r="FHR178" s="4"/>
      <c r="FHS178" s="4"/>
      <c r="FHT178" s="4"/>
      <c r="FHU178" s="4"/>
      <c r="FHV178" s="184"/>
      <c r="FHW178" s="66"/>
      <c r="FHX178" s="83"/>
      <c r="FHY178" s="230"/>
      <c r="FHZ178" s="121"/>
      <c r="FIA178" s="80"/>
      <c r="FIB178" s="4"/>
      <c r="FIC178" s="4"/>
      <c r="FID178" s="4"/>
      <c r="FIE178" s="4"/>
      <c r="FIF178" s="184"/>
      <c r="FIG178" s="66"/>
      <c r="FIH178" s="83"/>
      <c r="FII178" s="230"/>
      <c r="FIJ178" s="121"/>
      <c r="FIK178" s="80"/>
      <c r="FIL178" s="4"/>
      <c r="FIM178" s="4"/>
      <c r="FIN178" s="4"/>
      <c r="FIO178" s="4"/>
      <c r="FIP178" s="184"/>
      <c r="FIQ178" s="66"/>
      <c r="FIR178" s="83"/>
      <c r="FIS178" s="230"/>
      <c r="FIT178" s="121"/>
      <c r="FIU178" s="80"/>
      <c r="FIV178" s="4"/>
      <c r="FIW178" s="4"/>
      <c r="FIX178" s="4"/>
      <c r="FIY178" s="4"/>
      <c r="FIZ178" s="184"/>
      <c r="FJA178" s="66"/>
      <c r="FJB178" s="83"/>
      <c r="FJC178" s="230"/>
      <c r="FJD178" s="121"/>
      <c r="FJE178" s="80"/>
      <c r="FJF178" s="4"/>
      <c r="FJG178" s="4"/>
      <c r="FJH178" s="4"/>
      <c r="FJI178" s="4"/>
      <c r="FJJ178" s="184"/>
      <c r="FJK178" s="66"/>
      <c r="FJL178" s="83"/>
      <c r="FJM178" s="230"/>
      <c r="FJN178" s="121"/>
      <c r="FJO178" s="80"/>
      <c r="FJP178" s="4"/>
      <c r="FJQ178" s="4"/>
      <c r="FJR178" s="4"/>
      <c r="FJS178" s="4"/>
      <c r="FJT178" s="184"/>
      <c r="FJU178" s="66"/>
      <c r="FJV178" s="83"/>
      <c r="FJW178" s="230"/>
      <c r="FJX178" s="121"/>
      <c r="FJY178" s="80"/>
      <c r="FJZ178" s="4"/>
      <c r="FKA178" s="4"/>
      <c r="FKB178" s="4"/>
      <c r="FKC178" s="4"/>
      <c r="FKD178" s="184"/>
      <c r="FKE178" s="66"/>
      <c r="FKF178" s="83"/>
      <c r="FKG178" s="230"/>
      <c r="FKH178" s="121"/>
      <c r="FKI178" s="80"/>
      <c r="FKJ178" s="4"/>
      <c r="FKK178" s="4"/>
      <c r="FKL178" s="4"/>
      <c r="FKM178" s="4"/>
      <c r="FKN178" s="184"/>
      <c r="FKO178" s="66"/>
      <c r="FKP178" s="83"/>
      <c r="FKQ178" s="230"/>
      <c r="FKR178" s="121"/>
      <c r="FKS178" s="80"/>
      <c r="FKT178" s="4"/>
      <c r="FKU178" s="4"/>
      <c r="FKV178" s="4"/>
      <c r="FKW178" s="4"/>
      <c r="FKX178" s="184"/>
      <c r="FKY178" s="66"/>
      <c r="FKZ178" s="83"/>
      <c r="FLA178" s="230"/>
      <c r="FLB178" s="121"/>
      <c r="FLC178" s="80"/>
      <c r="FLD178" s="4"/>
      <c r="FLE178" s="4"/>
      <c r="FLF178" s="4"/>
      <c r="FLG178" s="4"/>
      <c r="FLH178" s="184"/>
      <c r="FLI178" s="66"/>
      <c r="FLJ178" s="83"/>
      <c r="FLK178" s="230"/>
      <c r="FLL178" s="121"/>
      <c r="FLM178" s="80"/>
      <c r="FLN178" s="4"/>
      <c r="FLO178" s="4"/>
      <c r="FLP178" s="4"/>
      <c r="FLQ178" s="4"/>
      <c r="FLR178" s="184"/>
      <c r="FLS178" s="66"/>
      <c r="FLT178" s="83"/>
      <c r="FLU178" s="230"/>
      <c r="FLV178" s="121"/>
      <c r="FLW178" s="80"/>
      <c r="FLX178" s="4"/>
      <c r="FLY178" s="4"/>
      <c r="FLZ178" s="4"/>
      <c r="FMA178" s="4"/>
      <c r="FMB178" s="184"/>
      <c r="FMC178" s="66"/>
      <c r="FMD178" s="83"/>
      <c r="FME178" s="230"/>
      <c r="FMF178" s="121"/>
      <c r="FMG178" s="80"/>
      <c r="FMH178" s="4"/>
      <c r="FMI178" s="4"/>
      <c r="FMJ178" s="4"/>
      <c r="FMK178" s="4"/>
      <c r="FML178" s="184"/>
      <c r="FMM178" s="66"/>
      <c r="FMN178" s="83"/>
      <c r="FMO178" s="230"/>
      <c r="FMP178" s="121"/>
      <c r="FMQ178" s="80"/>
      <c r="FMR178" s="4"/>
      <c r="FMS178" s="4"/>
      <c r="FMT178" s="4"/>
      <c r="FMU178" s="4"/>
      <c r="FMV178" s="184"/>
      <c r="FMW178" s="66"/>
      <c r="FMX178" s="83"/>
      <c r="FMY178" s="230"/>
      <c r="FMZ178" s="121"/>
      <c r="FNA178" s="80"/>
      <c r="FNB178" s="4"/>
      <c r="FNC178" s="4"/>
      <c r="FND178" s="4"/>
      <c r="FNE178" s="4"/>
      <c r="FNF178" s="184"/>
      <c r="FNG178" s="66"/>
      <c r="FNH178" s="83"/>
      <c r="FNI178" s="230"/>
      <c r="FNJ178" s="121"/>
      <c r="FNK178" s="80"/>
      <c r="FNL178" s="4"/>
      <c r="FNM178" s="4"/>
      <c r="FNN178" s="4"/>
      <c r="FNO178" s="4"/>
      <c r="FNP178" s="184"/>
      <c r="FNQ178" s="66"/>
      <c r="FNR178" s="83"/>
      <c r="FNS178" s="230"/>
      <c r="FNT178" s="121"/>
      <c r="FNU178" s="80"/>
      <c r="FNV178" s="4"/>
      <c r="FNW178" s="4"/>
      <c r="FNX178" s="4"/>
      <c r="FNY178" s="4"/>
      <c r="FNZ178" s="184"/>
      <c r="FOA178" s="66"/>
      <c r="FOB178" s="83"/>
      <c r="FOC178" s="230"/>
      <c r="FOD178" s="121"/>
      <c r="FOE178" s="80"/>
      <c r="FOF178" s="4"/>
      <c r="FOG178" s="4"/>
      <c r="FOH178" s="4"/>
      <c r="FOI178" s="4"/>
      <c r="FOJ178" s="184"/>
      <c r="FOK178" s="66"/>
      <c r="FOL178" s="83"/>
      <c r="FOM178" s="230"/>
      <c r="FON178" s="121"/>
      <c r="FOO178" s="80"/>
      <c r="FOP178" s="4"/>
      <c r="FOQ178" s="4"/>
      <c r="FOR178" s="4"/>
      <c r="FOS178" s="4"/>
      <c r="FOT178" s="184"/>
      <c r="FOU178" s="66"/>
      <c r="FOV178" s="83"/>
      <c r="FOW178" s="230"/>
      <c r="FOX178" s="121"/>
      <c r="FOY178" s="80"/>
      <c r="FOZ178" s="4"/>
      <c r="FPA178" s="4"/>
      <c r="FPB178" s="4"/>
      <c r="FPC178" s="4"/>
      <c r="FPD178" s="184"/>
      <c r="FPE178" s="66"/>
      <c r="FPF178" s="83"/>
      <c r="FPG178" s="230"/>
      <c r="FPH178" s="121"/>
      <c r="FPI178" s="80"/>
      <c r="FPJ178" s="4"/>
      <c r="FPK178" s="4"/>
      <c r="FPL178" s="4"/>
      <c r="FPM178" s="4"/>
      <c r="FPN178" s="184"/>
      <c r="FPO178" s="66"/>
      <c r="FPP178" s="83"/>
      <c r="FPQ178" s="230"/>
      <c r="FPR178" s="121"/>
      <c r="FPS178" s="80"/>
      <c r="FPT178" s="4"/>
      <c r="FPU178" s="4"/>
      <c r="FPV178" s="4"/>
      <c r="FPW178" s="4"/>
      <c r="FPX178" s="184"/>
      <c r="FPY178" s="66"/>
      <c r="FPZ178" s="83"/>
      <c r="FQA178" s="230"/>
      <c r="FQB178" s="121"/>
      <c r="FQC178" s="80"/>
      <c r="FQD178" s="4"/>
      <c r="FQE178" s="4"/>
      <c r="FQF178" s="4"/>
      <c r="FQG178" s="4"/>
      <c r="FQH178" s="184"/>
      <c r="FQI178" s="66"/>
      <c r="FQJ178" s="83"/>
      <c r="FQK178" s="230"/>
      <c r="FQL178" s="121"/>
      <c r="FQM178" s="80"/>
      <c r="FQN178" s="4"/>
      <c r="FQO178" s="4"/>
      <c r="FQP178" s="4"/>
      <c r="FQQ178" s="4"/>
      <c r="FQR178" s="184"/>
      <c r="FQS178" s="66"/>
      <c r="FQT178" s="83"/>
      <c r="FQU178" s="230"/>
      <c r="FQV178" s="121"/>
      <c r="FQW178" s="80"/>
      <c r="FQX178" s="4"/>
      <c r="FQY178" s="4"/>
      <c r="FQZ178" s="4"/>
      <c r="FRA178" s="4"/>
      <c r="FRB178" s="184"/>
      <c r="FRC178" s="66"/>
      <c r="FRD178" s="83"/>
      <c r="FRE178" s="230"/>
      <c r="FRF178" s="121"/>
      <c r="FRG178" s="80"/>
      <c r="FRH178" s="4"/>
      <c r="FRI178" s="4"/>
      <c r="FRJ178" s="4"/>
      <c r="FRK178" s="4"/>
      <c r="FRL178" s="184"/>
      <c r="FRM178" s="66"/>
      <c r="FRN178" s="83"/>
      <c r="FRO178" s="230"/>
      <c r="FRP178" s="121"/>
      <c r="FRQ178" s="80"/>
      <c r="FRR178" s="4"/>
      <c r="FRS178" s="4"/>
      <c r="FRT178" s="4"/>
      <c r="FRU178" s="4"/>
      <c r="FRV178" s="184"/>
      <c r="FRW178" s="66"/>
      <c r="FRX178" s="83"/>
      <c r="FRY178" s="230"/>
      <c r="FRZ178" s="121"/>
      <c r="FSA178" s="80"/>
      <c r="FSB178" s="4"/>
      <c r="FSC178" s="4"/>
      <c r="FSD178" s="4"/>
      <c r="FSE178" s="4"/>
      <c r="FSF178" s="184"/>
      <c r="FSG178" s="66"/>
      <c r="FSH178" s="83"/>
      <c r="FSI178" s="230"/>
      <c r="FSJ178" s="121"/>
      <c r="FSK178" s="80"/>
      <c r="FSL178" s="4"/>
      <c r="FSM178" s="4"/>
      <c r="FSN178" s="4"/>
      <c r="FSO178" s="4"/>
      <c r="FSP178" s="184"/>
      <c r="FSQ178" s="66"/>
      <c r="FSR178" s="83"/>
      <c r="FSS178" s="230"/>
      <c r="FST178" s="121"/>
      <c r="FSU178" s="80"/>
      <c r="FSV178" s="4"/>
      <c r="FSW178" s="4"/>
      <c r="FSX178" s="4"/>
      <c r="FSY178" s="4"/>
      <c r="FSZ178" s="184"/>
      <c r="FTA178" s="66"/>
      <c r="FTB178" s="83"/>
      <c r="FTC178" s="230"/>
      <c r="FTD178" s="121"/>
      <c r="FTE178" s="80"/>
      <c r="FTF178" s="4"/>
      <c r="FTG178" s="4"/>
      <c r="FTH178" s="4"/>
      <c r="FTI178" s="4"/>
      <c r="FTJ178" s="184"/>
      <c r="FTK178" s="66"/>
      <c r="FTL178" s="83"/>
      <c r="FTM178" s="230"/>
      <c r="FTN178" s="121"/>
      <c r="FTO178" s="80"/>
      <c r="FTP178" s="4"/>
      <c r="FTQ178" s="4"/>
      <c r="FTR178" s="4"/>
      <c r="FTS178" s="4"/>
      <c r="FTT178" s="184"/>
      <c r="FTU178" s="66"/>
      <c r="FTV178" s="83"/>
      <c r="FTW178" s="230"/>
      <c r="FTX178" s="121"/>
      <c r="FTY178" s="80"/>
      <c r="FTZ178" s="4"/>
      <c r="FUA178" s="4"/>
      <c r="FUB178" s="4"/>
      <c r="FUC178" s="4"/>
      <c r="FUD178" s="184"/>
      <c r="FUE178" s="66"/>
      <c r="FUF178" s="83"/>
      <c r="FUG178" s="230"/>
      <c r="FUH178" s="121"/>
      <c r="FUI178" s="80"/>
      <c r="FUJ178" s="4"/>
      <c r="FUK178" s="4"/>
      <c r="FUL178" s="4"/>
      <c r="FUM178" s="4"/>
      <c r="FUN178" s="184"/>
      <c r="FUO178" s="66"/>
      <c r="FUP178" s="83"/>
      <c r="FUQ178" s="230"/>
      <c r="FUR178" s="121"/>
      <c r="FUS178" s="80"/>
      <c r="FUT178" s="4"/>
      <c r="FUU178" s="4"/>
      <c r="FUV178" s="4"/>
      <c r="FUW178" s="4"/>
      <c r="FUX178" s="184"/>
      <c r="FUY178" s="66"/>
      <c r="FUZ178" s="83"/>
      <c r="FVA178" s="230"/>
      <c r="FVB178" s="121"/>
      <c r="FVC178" s="80"/>
      <c r="FVD178" s="4"/>
      <c r="FVE178" s="4"/>
      <c r="FVF178" s="4"/>
      <c r="FVG178" s="4"/>
      <c r="FVH178" s="184"/>
      <c r="FVI178" s="66"/>
      <c r="FVJ178" s="83"/>
      <c r="FVK178" s="230"/>
      <c r="FVL178" s="121"/>
      <c r="FVM178" s="80"/>
      <c r="FVN178" s="4"/>
      <c r="FVO178" s="4"/>
      <c r="FVP178" s="4"/>
      <c r="FVQ178" s="4"/>
      <c r="FVR178" s="184"/>
      <c r="FVS178" s="66"/>
      <c r="FVT178" s="83"/>
      <c r="FVU178" s="230"/>
      <c r="FVV178" s="121"/>
      <c r="FVW178" s="80"/>
      <c r="FVX178" s="4"/>
      <c r="FVY178" s="4"/>
      <c r="FVZ178" s="4"/>
      <c r="FWA178" s="4"/>
      <c r="FWB178" s="184"/>
      <c r="FWC178" s="66"/>
      <c r="FWD178" s="83"/>
      <c r="FWE178" s="230"/>
      <c r="FWF178" s="121"/>
      <c r="FWG178" s="80"/>
      <c r="FWH178" s="4"/>
      <c r="FWI178" s="4"/>
      <c r="FWJ178" s="4"/>
      <c r="FWK178" s="4"/>
      <c r="FWL178" s="184"/>
      <c r="FWM178" s="66"/>
      <c r="FWN178" s="83"/>
      <c r="FWO178" s="230"/>
      <c r="FWP178" s="121"/>
      <c r="FWQ178" s="80"/>
      <c r="FWR178" s="4"/>
      <c r="FWS178" s="4"/>
      <c r="FWT178" s="4"/>
      <c r="FWU178" s="4"/>
      <c r="FWV178" s="184"/>
      <c r="FWW178" s="66"/>
      <c r="FWX178" s="83"/>
      <c r="FWY178" s="230"/>
      <c r="FWZ178" s="121"/>
      <c r="FXA178" s="80"/>
      <c r="FXB178" s="4"/>
      <c r="FXC178" s="4"/>
      <c r="FXD178" s="4"/>
      <c r="FXE178" s="4"/>
      <c r="FXF178" s="184"/>
      <c r="FXG178" s="66"/>
      <c r="FXH178" s="83"/>
      <c r="FXI178" s="230"/>
      <c r="FXJ178" s="121"/>
      <c r="FXK178" s="80"/>
      <c r="FXL178" s="4"/>
      <c r="FXM178" s="4"/>
      <c r="FXN178" s="4"/>
      <c r="FXO178" s="4"/>
      <c r="FXP178" s="184"/>
      <c r="FXQ178" s="66"/>
      <c r="FXR178" s="83"/>
      <c r="FXS178" s="230"/>
      <c r="FXT178" s="121"/>
      <c r="FXU178" s="80"/>
      <c r="FXV178" s="4"/>
      <c r="FXW178" s="4"/>
      <c r="FXX178" s="4"/>
      <c r="FXY178" s="4"/>
      <c r="FXZ178" s="184"/>
      <c r="FYA178" s="66"/>
      <c r="FYB178" s="83"/>
      <c r="FYC178" s="230"/>
      <c r="FYD178" s="121"/>
      <c r="FYE178" s="80"/>
      <c r="FYF178" s="4"/>
      <c r="FYG178" s="4"/>
      <c r="FYH178" s="4"/>
      <c r="FYI178" s="4"/>
      <c r="FYJ178" s="184"/>
      <c r="FYK178" s="66"/>
      <c r="FYL178" s="83"/>
      <c r="FYM178" s="230"/>
      <c r="FYN178" s="121"/>
      <c r="FYO178" s="80"/>
      <c r="FYP178" s="4"/>
      <c r="FYQ178" s="4"/>
      <c r="FYR178" s="4"/>
      <c r="FYS178" s="4"/>
      <c r="FYT178" s="184"/>
      <c r="FYU178" s="66"/>
      <c r="FYV178" s="83"/>
      <c r="FYW178" s="230"/>
      <c r="FYX178" s="121"/>
      <c r="FYY178" s="80"/>
      <c r="FYZ178" s="4"/>
      <c r="FZA178" s="4"/>
      <c r="FZB178" s="4"/>
      <c r="FZC178" s="4"/>
      <c r="FZD178" s="184"/>
      <c r="FZE178" s="66"/>
      <c r="FZF178" s="83"/>
      <c r="FZG178" s="230"/>
      <c r="FZH178" s="121"/>
      <c r="FZI178" s="80"/>
      <c r="FZJ178" s="4"/>
      <c r="FZK178" s="4"/>
      <c r="FZL178" s="4"/>
      <c r="FZM178" s="4"/>
      <c r="FZN178" s="184"/>
      <c r="FZO178" s="66"/>
      <c r="FZP178" s="83"/>
      <c r="FZQ178" s="230"/>
      <c r="FZR178" s="121"/>
      <c r="FZS178" s="80"/>
      <c r="FZT178" s="4"/>
      <c r="FZU178" s="4"/>
      <c r="FZV178" s="4"/>
      <c r="FZW178" s="4"/>
      <c r="FZX178" s="184"/>
      <c r="FZY178" s="66"/>
      <c r="FZZ178" s="83"/>
      <c r="GAA178" s="230"/>
      <c r="GAB178" s="121"/>
      <c r="GAC178" s="80"/>
      <c r="GAD178" s="4"/>
      <c r="GAE178" s="4"/>
      <c r="GAF178" s="4"/>
      <c r="GAG178" s="4"/>
      <c r="GAH178" s="184"/>
      <c r="GAI178" s="66"/>
      <c r="GAJ178" s="83"/>
      <c r="GAK178" s="230"/>
      <c r="GAL178" s="121"/>
      <c r="GAM178" s="80"/>
      <c r="GAN178" s="4"/>
      <c r="GAO178" s="4"/>
      <c r="GAP178" s="4"/>
      <c r="GAQ178" s="4"/>
      <c r="GAR178" s="184"/>
      <c r="GAS178" s="66"/>
      <c r="GAT178" s="83"/>
      <c r="GAU178" s="230"/>
      <c r="GAV178" s="121"/>
      <c r="GAW178" s="80"/>
      <c r="GAX178" s="4"/>
      <c r="GAY178" s="4"/>
      <c r="GAZ178" s="4"/>
      <c r="GBA178" s="4"/>
      <c r="GBB178" s="184"/>
      <c r="GBC178" s="66"/>
      <c r="GBD178" s="83"/>
      <c r="GBE178" s="230"/>
      <c r="GBF178" s="121"/>
      <c r="GBG178" s="80"/>
      <c r="GBH178" s="4"/>
      <c r="GBI178" s="4"/>
      <c r="GBJ178" s="4"/>
      <c r="GBK178" s="4"/>
      <c r="GBL178" s="184"/>
      <c r="GBM178" s="66"/>
      <c r="GBN178" s="83"/>
      <c r="GBO178" s="230"/>
      <c r="GBP178" s="121"/>
      <c r="GBQ178" s="80"/>
      <c r="GBR178" s="4"/>
      <c r="GBS178" s="4"/>
      <c r="GBT178" s="4"/>
      <c r="GBU178" s="4"/>
      <c r="GBV178" s="184"/>
      <c r="GBW178" s="66"/>
      <c r="GBX178" s="83"/>
      <c r="GBY178" s="230"/>
      <c r="GBZ178" s="121"/>
      <c r="GCA178" s="80"/>
      <c r="GCB178" s="4"/>
      <c r="GCC178" s="4"/>
      <c r="GCD178" s="4"/>
      <c r="GCE178" s="4"/>
      <c r="GCF178" s="184"/>
      <c r="GCG178" s="66"/>
      <c r="GCH178" s="83"/>
      <c r="GCI178" s="230"/>
      <c r="GCJ178" s="121"/>
      <c r="GCK178" s="80"/>
      <c r="GCL178" s="4"/>
      <c r="GCM178" s="4"/>
      <c r="GCN178" s="4"/>
      <c r="GCO178" s="4"/>
      <c r="GCP178" s="184"/>
      <c r="GCQ178" s="66"/>
      <c r="GCR178" s="83"/>
      <c r="GCS178" s="230"/>
      <c r="GCT178" s="121"/>
      <c r="GCU178" s="80"/>
      <c r="GCV178" s="4"/>
      <c r="GCW178" s="4"/>
      <c r="GCX178" s="4"/>
      <c r="GCY178" s="4"/>
      <c r="GCZ178" s="184"/>
      <c r="GDA178" s="66"/>
      <c r="GDB178" s="83"/>
      <c r="GDC178" s="230"/>
      <c r="GDD178" s="121"/>
      <c r="GDE178" s="80"/>
      <c r="GDF178" s="4"/>
      <c r="GDG178" s="4"/>
      <c r="GDH178" s="4"/>
      <c r="GDI178" s="4"/>
      <c r="GDJ178" s="184"/>
      <c r="GDK178" s="66"/>
      <c r="GDL178" s="83"/>
      <c r="GDM178" s="230"/>
      <c r="GDN178" s="121"/>
      <c r="GDO178" s="80"/>
      <c r="GDP178" s="4"/>
      <c r="GDQ178" s="4"/>
      <c r="GDR178" s="4"/>
      <c r="GDS178" s="4"/>
      <c r="GDT178" s="184"/>
      <c r="GDU178" s="66"/>
      <c r="GDV178" s="83"/>
      <c r="GDW178" s="230"/>
      <c r="GDX178" s="121"/>
      <c r="GDY178" s="80"/>
      <c r="GDZ178" s="4"/>
      <c r="GEA178" s="4"/>
      <c r="GEB178" s="4"/>
      <c r="GEC178" s="4"/>
      <c r="GED178" s="184"/>
      <c r="GEE178" s="66"/>
      <c r="GEF178" s="83"/>
      <c r="GEG178" s="230"/>
      <c r="GEH178" s="121"/>
      <c r="GEI178" s="80"/>
      <c r="GEJ178" s="4"/>
      <c r="GEK178" s="4"/>
      <c r="GEL178" s="4"/>
      <c r="GEM178" s="4"/>
      <c r="GEN178" s="184"/>
      <c r="GEO178" s="66"/>
      <c r="GEP178" s="83"/>
      <c r="GEQ178" s="230"/>
      <c r="GER178" s="121"/>
      <c r="GES178" s="80"/>
      <c r="GET178" s="4"/>
      <c r="GEU178" s="4"/>
      <c r="GEV178" s="4"/>
      <c r="GEW178" s="4"/>
      <c r="GEX178" s="184"/>
      <c r="GEY178" s="66"/>
      <c r="GEZ178" s="83"/>
      <c r="GFA178" s="230"/>
      <c r="GFB178" s="121"/>
      <c r="GFC178" s="80"/>
      <c r="GFD178" s="4"/>
      <c r="GFE178" s="4"/>
      <c r="GFF178" s="4"/>
      <c r="GFG178" s="4"/>
      <c r="GFH178" s="184"/>
      <c r="GFI178" s="66"/>
      <c r="GFJ178" s="83"/>
      <c r="GFK178" s="230"/>
      <c r="GFL178" s="121"/>
      <c r="GFM178" s="80"/>
      <c r="GFN178" s="4"/>
      <c r="GFO178" s="4"/>
      <c r="GFP178" s="4"/>
      <c r="GFQ178" s="4"/>
      <c r="GFR178" s="184"/>
      <c r="GFS178" s="66"/>
      <c r="GFT178" s="83"/>
      <c r="GFU178" s="230"/>
      <c r="GFV178" s="121"/>
      <c r="GFW178" s="80"/>
      <c r="GFX178" s="4"/>
      <c r="GFY178" s="4"/>
      <c r="GFZ178" s="4"/>
      <c r="GGA178" s="4"/>
      <c r="GGB178" s="184"/>
      <c r="GGC178" s="66"/>
      <c r="GGD178" s="83"/>
      <c r="GGE178" s="230"/>
      <c r="GGF178" s="121"/>
      <c r="GGG178" s="80"/>
      <c r="GGH178" s="4"/>
      <c r="GGI178" s="4"/>
      <c r="GGJ178" s="4"/>
      <c r="GGK178" s="4"/>
      <c r="GGL178" s="184"/>
      <c r="GGM178" s="66"/>
      <c r="GGN178" s="83"/>
      <c r="GGO178" s="230"/>
      <c r="GGP178" s="121"/>
      <c r="GGQ178" s="80"/>
      <c r="GGR178" s="4"/>
      <c r="GGS178" s="4"/>
      <c r="GGT178" s="4"/>
      <c r="GGU178" s="4"/>
      <c r="GGV178" s="184"/>
      <c r="GGW178" s="66"/>
      <c r="GGX178" s="83"/>
      <c r="GGY178" s="230"/>
      <c r="GGZ178" s="121"/>
      <c r="GHA178" s="80"/>
      <c r="GHB178" s="4"/>
      <c r="GHC178" s="4"/>
      <c r="GHD178" s="4"/>
      <c r="GHE178" s="4"/>
      <c r="GHF178" s="184"/>
      <c r="GHG178" s="66"/>
      <c r="GHH178" s="83"/>
      <c r="GHI178" s="230"/>
      <c r="GHJ178" s="121"/>
      <c r="GHK178" s="80"/>
      <c r="GHL178" s="4"/>
      <c r="GHM178" s="4"/>
      <c r="GHN178" s="4"/>
      <c r="GHO178" s="4"/>
      <c r="GHP178" s="184"/>
      <c r="GHQ178" s="66"/>
      <c r="GHR178" s="83"/>
      <c r="GHS178" s="230"/>
      <c r="GHT178" s="121"/>
      <c r="GHU178" s="80"/>
      <c r="GHV178" s="4"/>
      <c r="GHW178" s="4"/>
      <c r="GHX178" s="4"/>
      <c r="GHY178" s="4"/>
      <c r="GHZ178" s="184"/>
      <c r="GIA178" s="66"/>
      <c r="GIB178" s="83"/>
      <c r="GIC178" s="230"/>
      <c r="GID178" s="121"/>
      <c r="GIE178" s="80"/>
      <c r="GIF178" s="4"/>
      <c r="GIG178" s="4"/>
      <c r="GIH178" s="4"/>
      <c r="GII178" s="4"/>
      <c r="GIJ178" s="184"/>
      <c r="GIK178" s="66"/>
      <c r="GIL178" s="83"/>
      <c r="GIM178" s="230"/>
      <c r="GIN178" s="121"/>
      <c r="GIO178" s="80"/>
      <c r="GIP178" s="4"/>
      <c r="GIQ178" s="4"/>
      <c r="GIR178" s="4"/>
      <c r="GIS178" s="4"/>
      <c r="GIT178" s="184"/>
      <c r="GIU178" s="66"/>
      <c r="GIV178" s="83"/>
      <c r="GIW178" s="230"/>
      <c r="GIX178" s="121"/>
      <c r="GIY178" s="80"/>
      <c r="GIZ178" s="4"/>
      <c r="GJA178" s="4"/>
      <c r="GJB178" s="4"/>
      <c r="GJC178" s="4"/>
      <c r="GJD178" s="184"/>
      <c r="GJE178" s="66"/>
      <c r="GJF178" s="83"/>
      <c r="GJG178" s="230"/>
      <c r="GJH178" s="121"/>
      <c r="GJI178" s="80"/>
      <c r="GJJ178" s="4"/>
      <c r="GJK178" s="4"/>
      <c r="GJL178" s="4"/>
      <c r="GJM178" s="4"/>
      <c r="GJN178" s="184"/>
      <c r="GJO178" s="66"/>
      <c r="GJP178" s="83"/>
      <c r="GJQ178" s="230"/>
      <c r="GJR178" s="121"/>
      <c r="GJS178" s="80"/>
      <c r="GJT178" s="4"/>
      <c r="GJU178" s="4"/>
      <c r="GJV178" s="4"/>
      <c r="GJW178" s="4"/>
      <c r="GJX178" s="184"/>
      <c r="GJY178" s="66"/>
      <c r="GJZ178" s="83"/>
      <c r="GKA178" s="230"/>
      <c r="GKB178" s="121"/>
      <c r="GKC178" s="80"/>
      <c r="GKD178" s="4"/>
      <c r="GKE178" s="4"/>
      <c r="GKF178" s="4"/>
      <c r="GKG178" s="4"/>
      <c r="GKH178" s="184"/>
      <c r="GKI178" s="66"/>
      <c r="GKJ178" s="83"/>
      <c r="GKK178" s="230"/>
      <c r="GKL178" s="121"/>
      <c r="GKM178" s="80"/>
      <c r="GKN178" s="4"/>
      <c r="GKO178" s="4"/>
      <c r="GKP178" s="4"/>
      <c r="GKQ178" s="4"/>
      <c r="GKR178" s="184"/>
      <c r="GKS178" s="66"/>
      <c r="GKT178" s="83"/>
      <c r="GKU178" s="230"/>
      <c r="GKV178" s="121"/>
      <c r="GKW178" s="80"/>
      <c r="GKX178" s="4"/>
      <c r="GKY178" s="4"/>
      <c r="GKZ178" s="4"/>
      <c r="GLA178" s="4"/>
      <c r="GLB178" s="184"/>
      <c r="GLC178" s="66"/>
      <c r="GLD178" s="83"/>
      <c r="GLE178" s="230"/>
      <c r="GLF178" s="121"/>
      <c r="GLG178" s="80"/>
      <c r="GLH178" s="4"/>
      <c r="GLI178" s="4"/>
      <c r="GLJ178" s="4"/>
      <c r="GLK178" s="4"/>
      <c r="GLL178" s="184"/>
      <c r="GLM178" s="66"/>
      <c r="GLN178" s="83"/>
      <c r="GLO178" s="230"/>
      <c r="GLP178" s="121"/>
      <c r="GLQ178" s="80"/>
      <c r="GLR178" s="4"/>
      <c r="GLS178" s="4"/>
      <c r="GLT178" s="4"/>
      <c r="GLU178" s="4"/>
      <c r="GLV178" s="184"/>
      <c r="GLW178" s="66"/>
      <c r="GLX178" s="83"/>
      <c r="GLY178" s="230"/>
      <c r="GLZ178" s="121"/>
      <c r="GMA178" s="80"/>
      <c r="GMB178" s="4"/>
      <c r="GMC178" s="4"/>
      <c r="GMD178" s="4"/>
      <c r="GME178" s="4"/>
      <c r="GMF178" s="184"/>
      <c r="GMG178" s="66"/>
      <c r="GMH178" s="83"/>
      <c r="GMI178" s="230"/>
      <c r="GMJ178" s="121"/>
      <c r="GMK178" s="80"/>
      <c r="GML178" s="4"/>
      <c r="GMM178" s="4"/>
      <c r="GMN178" s="4"/>
      <c r="GMO178" s="4"/>
      <c r="GMP178" s="184"/>
      <c r="GMQ178" s="66"/>
      <c r="GMR178" s="83"/>
      <c r="GMS178" s="230"/>
      <c r="GMT178" s="121"/>
      <c r="GMU178" s="80"/>
      <c r="GMV178" s="4"/>
      <c r="GMW178" s="4"/>
      <c r="GMX178" s="4"/>
      <c r="GMY178" s="4"/>
      <c r="GMZ178" s="184"/>
      <c r="GNA178" s="66"/>
      <c r="GNB178" s="83"/>
      <c r="GNC178" s="230"/>
      <c r="GND178" s="121"/>
      <c r="GNE178" s="80"/>
      <c r="GNF178" s="4"/>
      <c r="GNG178" s="4"/>
      <c r="GNH178" s="4"/>
      <c r="GNI178" s="4"/>
      <c r="GNJ178" s="184"/>
      <c r="GNK178" s="66"/>
      <c r="GNL178" s="83"/>
      <c r="GNM178" s="230"/>
      <c r="GNN178" s="121"/>
      <c r="GNO178" s="80"/>
      <c r="GNP178" s="4"/>
      <c r="GNQ178" s="4"/>
      <c r="GNR178" s="4"/>
      <c r="GNS178" s="4"/>
      <c r="GNT178" s="184"/>
      <c r="GNU178" s="66"/>
      <c r="GNV178" s="83"/>
      <c r="GNW178" s="230"/>
      <c r="GNX178" s="121"/>
      <c r="GNY178" s="80"/>
      <c r="GNZ178" s="4"/>
      <c r="GOA178" s="4"/>
      <c r="GOB178" s="4"/>
      <c r="GOC178" s="4"/>
      <c r="GOD178" s="184"/>
      <c r="GOE178" s="66"/>
      <c r="GOF178" s="83"/>
      <c r="GOG178" s="230"/>
      <c r="GOH178" s="121"/>
      <c r="GOI178" s="80"/>
      <c r="GOJ178" s="4"/>
      <c r="GOK178" s="4"/>
      <c r="GOL178" s="4"/>
      <c r="GOM178" s="4"/>
      <c r="GON178" s="184"/>
      <c r="GOO178" s="66"/>
      <c r="GOP178" s="83"/>
      <c r="GOQ178" s="230"/>
      <c r="GOR178" s="121"/>
      <c r="GOS178" s="80"/>
      <c r="GOT178" s="4"/>
      <c r="GOU178" s="4"/>
      <c r="GOV178" s="4"/>
      <c r="GOW178" s="4"/>
      <c r="GOX178" s="184"/>
      <c r="GOY178" s="66"/>
      <c r="GOZ178" s="83"/>
      <c r="GPA178" s="230"/>
      <c r="GPB178" s="121"/>
      <c r="GPC178" s="80"/>
      <c r="GPD178" s="4"/>
      <c r="GPE178" s="4"/>
      <c r="GPF178" s="4"/>
      <c r="GPG178" s="4"/>
      <c r="GPH178" s="184"/>
      <c r="GPI178" s="66"/>
      <c r="GPJ178" s="83"/>
      <c r="GPK178" s="230"/>
      <c r="GPL178" s="121"/>
      <c r="GPM178" s="80"/>
      <c r="GPN178" s="4"/>
      <c r="GPO178" s="4"/>
      <c r="GPP178" s="4"/>
      <c r="GPQ178" s="4"/>
      <c r="GPR178" s="184"/>
      <c r="GPS178" s="66"/>
      <c r="GPT178" s="83"/>
      <c r="GPU178" s="230"/>
      <c r="GPV178" s="121"/>
      <c r="GPW178" s="80"/>
      <c r="GPX178" s="4"/>
      <c r="GPY178" s="4"/>
      <c r="GPZ178" s="4"/>
      <c r="GQA178" s="4"/>
      <c r="GQB178" s="184"/>
      <c r="GQC178" s="66"/>
      <c r="GQD178" s="83"/>
      <c r="GQE178" s="230"/>
      <c r="GQF178" s="121"/>
      <c r="GQG178" s="80"/>
      <c r="GQH178" s="4"/>
      <c r="GQI178" s="4"/>
      <c r="GQJ178" s="4"/>
      <c r="GQK178" s="4"/>
      <c r="GQL178" s="184"/>
      <c r="GQM178" s="66"/>
      <c r="GQN178" s="83"/>
      <c r="GQO178" s="230"/>
      <c r="GQP178" s="121"/>
      <c r="GQQ178" s="80"/>
      <c r="GQR178" s="4"/>
      <c r="GQS178" s="4"/>
      <c r="GQT178" s="4"/>
      <c r="GQU178" s="4"/>
      <c r="GQV178" s="184"/>
      <c r="GQW178" s="66"/>
      <c r="GQX178" s="83"/>
      <c r="GQY178" s="230"/>
      <c r="GQZ178" s="121"/>
      <c r="GRA178" s="80"/>
      <c r="GRB178" s="4"/>
      <c r="GRC178" s="4"/>
      <c r="GRD178" s="4"/>
      <c r="GRE178" s="4"/>
      <c r="GRF178" s="184"/>
      <c r="GRG178" s="66"/>
      <c r="GRH178" s="83"/>
      <c r="GRI178" s="230"/>
      <c r="GRJ178" s="121"/>
      <c r="GRK178" s="80"/>
      <c r="GRL178" s="4"/>
      <c r="GRM178" s="4"/>
      <c r="GRN178" s="4"/>
      <c r="GRO178" s="4"/>
      <c r="GRP178" s="184"/>
      <c r="GRQ178" s="66"/>
      <c r="GRR178" s="83"/>
      <c r="GRS178" s="230"/>
      <c r="GRT178" s="121"/>
      <c r="GRU178" s="80"/>
      <c r="GRV178" s="4"/>
      <c r="GRW178" s="4"/>
      <c r="GRX178" s="4"/>
      <c r="GRY178" s="4"/>
      <c r="GRZ178" s="184"/>
      <c r="GSA178" s="66"/>
      <c r="GSB178" s="83"/>
      <c r="GSC178" s="230"/>
      <c r="GSD178" s="121"/>
      <c r="GSE178" s="80"/>
      <c r="GSF178" s="4"/>
      <c r="GSG178" s="4"/>
      <c r="GSH178" s="4"/>
      <c r="GSI178" s="4"/>
      <c r="GSJ178" s="184"/>
      <c r="GSK178" s="66"/>
      <c r="GSL178" s="83"/>
      <c r="GSM178" s="230"/>
      <c r="GSN178" s="121"/>
      <c r="GSO178" s="80"/>
      <c r="GSP178" s="4"/>
      <c r="GSQ178" s="4"/>
      <c r="GSR178" s="4"/>
      <c r="GSS178" s="4"/>
      <c r="GST178" s="184"/>
      <c r="GSU178" s="66"/>
      <c r="GSV178" s="83"/>
      <c r="GSW178" s="230"/>
      <c r="GSX178" s="121"/>
      <c r="GSY178" s="80"/>
      <c r="GSZ178" s="4"/>
      <c r="GTA178" s="4"/>
      <c r="GTB178" s="4"/>
      <c r="GTC178" s="4"/>
      <c r="GTD178" s="184"/>
      <c r="GTE178" s="66"/>
      <c r="GTF178" s="83"/>
      <c r="GTG178" s="230"/>
      <c r="GTH178" s="121"/>
      <c r="GTI178" s="80"/>
      <c r="GTJ178" s="4"/>
      <c r="GTK178" s="4"/>
      <c r="GTL178" s="4"/>
      <c r="GTM178" s="4"/>
      <c r="GTN178" s="184"/>
      <c r="GTO178" s="66"/>
      <c r="GTP178" s="83"/>
      <c r="GTQ178" s="230"/>
      <c r="GTR178" s="121"/>
      <c r="GTS178" s="80"/>
      <c r="GTT178" s="4"/>
      <c r="GTU178" s="4"/>
      <c r="GTV178" s="4"/>
      <c r="GTW178" s="4"/>
      <c r="GTX178" s="184"/>
      <c r="GTY178" s="66"/>
      <c r="GTZ178" s="83"/>
      <c r="GUA178" s="230"/>
      <c r="GUB178" s="121"/>
      <c r="GUC178" s="80"/>
      <c r="GUD178" s="4"/>
      <c r="GUE178" s="4"/>
      <c r="GUF178" s="4"/>
      <c r="GUG178" s="4"/>
      <c r="GUH178" s="184"/>
      <c r="GUI178" s="66"/>
      <c r="GUJ178" s="83"/>
      <c r="GUK178" s="230"/>
      <c r="GUL178" s="121"/>
      <c r="GUM178" s="80"/>
      <c r="GUN178" s="4"/>
      <c r="GUO178" s="4"/>
      <c r="GUP178" s="4"/>
      <c r="GUQ178" s="4"/>
      <c r="GUR178" s="184"/>
      <c r="GUS178" s="66"/>
      <c r="GUT178" s="83"/>
      <c r="GUU178" s="230"/>
      <c r="GUV178" s="121"/>
      <c r="GUW178" s="80"/>
      <c r="GUX178" s="4"/>
      <c r="GUY178" s="4"/>
      <c r="GUZ178" s="4"/>
      <c r="GVA178" s="4"/>
      <c r="GVB178" s="184"/>
      <c r="GVC178" s="66"/>
      <c r="GVD178" s="83"/>
      <c r="GVE178" s="230"/>
      <c r="GVF178" s="121"/>
      <c r="GVG178" s="80"/>
      <c r="GVH178" s="4"/>
      <c r="GVI178" s="4"/>
      <c r="GVJ178" s="4"/>
      <c r="GVK178" s="4"/>
      <c r="GVL178" s="184"/>
      <c r="GVM178" s="66"/>
      <c r="GVN178" s="83"/>
      <c r="GVO178" s="230"/>
      <c r="GVP178" s="121"/>
      <c r="GVQ178" s="80"/>
      <c r="GVR178" s="4"/>
      <c r="GVS178" s="4"/>
      <c r="GVT178" s="4"/>
      <c r="GVU178" s="4"/>
      <c r="GVV178" s="184"/>
      <c r="GVW178" s="66"/>
      <c r="GVX178" s="83"/>
      <c r="GVY178" s="230"/>
      <c r="GVZ178" s="121"/>
      <c r="GWA178" s="80"/>
      <c r="GWB178" s="4"/>
      <c r="GWC178" s="4"/>
      <c r="GWD178" s="4"/>
      <c r="GWE178" s="4"/>
      <c r="GWF178" s="184"/>
      <c r="GWG178" s="66"/>
      <c r="GWH178" s="83"/>
      <c r="GWI178" s="230"/>
      <c r="GWJ178" s="121"/>
      <c r="GWK178" s="80"/>
      <c r="GWL178" s="4"/>
      <c r="GWM178" s="4"/>
      <c r="GWN178" s="4"/>
      <c r="GWO178" s="4"/>
      <c r="GWP178" s="184"/>
      <c r="GWQ178" s="66"/>
      <c r="GWR178" s="83"/>
      <c r="GWS178" s="230"/>
      <c r="GWT178" s="121"/>
      <c r="GWU178" s="80"/>
      <c r="GWV178" s="4"/>
      <c r="GWW178" s="4"/>
      <c r="GWX178" s="4"/>
      <c r="GWY178" s="4"/>
      <c r="GWZ178" s="184"/>
      <c r="GXA178" s="66"/>
      <c r="GXB178" s="83"/>
      <c r="GXC178" s="230"/>
      <c r="GXD178" s="121"/>
      <c r="GXE178" s="80"/>
      <c r="GXF178" s="4"/>
      <c r="GXG178" s="4"/>
      <c r="GXH178" s="4"/>
      <c r="GXI178" s="4"/>
      <c r="GXJ178" s="184"/>
      <c r="GXK178" s="66"/>
      <c r="GXL178" s="83"/>
      <c r="GXM178" s="230"/>
      <c r="GXN178" s="121"/>
      <c r="GXO178" s="80"/>
      <c r="GXP178" s="4"/>
      <c r="GXQ178" s="4"/>
      <c r="GXR178" s="4"/>
      <c r="GXS178" s="4"/>
      <c r="GXT178" s="184"/>
      <c r="GXU178" s="66"/>
      <c r="GXV178" s="83"/>
      <c r="GXW178" s="230"/>
      <c r="GXX178" s="121"/>
      <c r="GXY178" s="80"/>
      <c r="GXZ178" s="4"/>
      <c r="GYA178" s="4"/>
      <c r="GYB178" s="4"/>
      <c r="GYC178" s="4"/>
      <c r="GYD178" s="184"/>
      <c r="GYE178" s="66"/>
      <c r="GYF178" s="83"/>
      <c r="GYG178" s="230"/>
      <c r="GYH178" s="121"/>
      <c r="GYI178" s="80"/>
      <c r="GYJ178" s="4"/>
      <c r="GYK178" s="4"/>
      <c r="GYL178" s="4"/>
      <c r="GYM178" s="4"/>
      <c r="GYN178" s="184"/>
      <c r="GYO178" s="66"/>
      <c r="GYP178" s="83"/>
      <c r="GYQ178" s="230"/>
      <c r="GYR178" s="121"/>
      <c r="GYS178" s="80"/>
      <c r="GYT178" s="4"/>
      <c r="GYU178" s="4"/>
      <c r="GYV178" s="4"/>
      <c r="GYW178" s="4"/>
      <c r="GYX178" s="184"/>
      <c r="GYY178" s="66"/>
      <c r="GYZ178" s="83"/>
      <c r="GZA178" s="230"/>
      <c r="GZB178" s="121"/>
      <c r="GZC178" s="80"/>
      <c r="GZD178" s="4"/>
      <c r="GZE178" s="4"/>
      <c r="GZF178" s="4"/>
      <c r="GZG178" s="4"/>
      <c r="GZH178" s="184"/>
      <c r="GZI178" s="66"/>
      <c r="GZJ178" s="83"/>
      <c r="GZK178" s="230"/>
      <c r="GZL178" s="121"/>
      <c r="GZM178" s="80"/>
      <c r="GZN178" s="4"/>
      <c r="GZO178" s="4"/>
      <c r="GZP178" s="4"/>
      <c r="GZQ178" s="4"/>
      <c r="GZR178" s="184"/>
      <c r="GZS178" s="66"/>
      <c r="GZT178" s="83"/>
      <c r="GZU178" s="230"/>
      <c r="GZV178" s="121"/>
      <c r="GZW178" s="80"/>
      <c r="GZX178" s="4"/>
      <c r="GZY178" s="4"/>
      <c r="GZZ178" s="4"/>
      <c r="HAA178" s="4"/>
      <c r="HAB178" s="184"/>
      <c r="HAC178" s="66"/>
      <c r="HAD178" s="83"/>
      <c r="HAE178" s="230"/>
      <c r="HAF178" s="121"/>
      <c r="HAG178" s="80"/>
      <c r="HAH178" s="4"/>
      <c r="HAI178" s="4"/>
      <c r="HAJ178" s="4"/>
      <c r="HAK178" s="4"/>
      <c r="HAL178" s="184"/>
      <c r="HAM178" s="66"/>
      <c r="HAN178" s="83"/>
      <c r="HAO178" s="230"/>
      <c r="HAP178" s="121"/>
      <c r="HAQ178" s="80"/>
      <c r="HAR178" s="4"/>
      <c r="HAS178" s="4"/>
      <c r="HAT178" s="4"/>
      <c r="HAU178" s="4"/>
      <c r="HAV178" s="184"/>
      <c r="HAW178" s="66"/>
      <c r="HAX178" s="83"/>
      <c r="HAY178" s="230"/>
      <c r="HAZ178" s="121"/>
      <c r="HBA178" s="80"/>
      <c r="HBB178" s="4"/>
      <c r="HBC178" s="4"/>
      <c r="HBD178" s="4"/>
      <c r="HBE178" s="4"/>
      <c r="HBF178" s="184"/>
      <c r="HBG178" s="66"/>
      <c r="HBH178" s="83"/>
      <c r="HBI178" s="230"/>
      <c r="HBJ178" s="121"/>
      <c r="HBK178" s="80"/>
      <c r="HBL178" s="4"/>
      <c r="HBM178" s="4"/>
      <c r="HBN178" s="4"/>
      <c r="HBO178" s="4"/>
      <c r="HBP178" s="184"/>
      <c r="HBQ178" s="66"/>
      <c r="HBR178" s="83"/>
      <c r="HBS178" s="230"/>
      <c r="HBT178" s="121"/>
      <c r="HBU178" s="80"/>
      <c r="HBV178" s="4"/>
      <c r="HBW178" s="4"/>
      <c r="HBX178" s="4"/>
      <c r="HBY178" s="4"/>
      <c r="HBZ178" s="184"/>
      <c r="HCA178" s="66"/>
      <c r="HCB178" s="83"/>
      <c r="HCC178" s="230"/>
      <c r="HCD178" s="121"/>
      <c r="HCE178" s="80"/>
      <c r="HCF178" s="4"/>
      <c r="HCG178" s="4"/>
      <c r="HCH178" s="4"/>
      <c r="HCI178" s="4"/>
      <c r="HCJ178" s="184"/>
      <c r="HCK178" s="66"/>
      <c r="HCL178" s="83"/>
      <c r="HCM178" s="230"/>
      <c r="HCN178" s="121"/>
      <c r="HCO178" s="80"/>
      <c r="HCP178" s="4"/>
      <c r="HCQ178" s="4"/>
      <c r="HCR178" s="4"/>
      <c r="HCS178" s="4"/>
      <c r="HCT178" s="184"/>
      <c r="HCU178" s="66"/>
      <c r="HCV178" s="83"/>
      <c r="HCW178" s="230"/>
      <c r="HCX178" s="121"/>
      <c r="HCY178" s="80"/>
      <c r="HCZ178" s="4"/>
      <c r="HDA178" s="4"/>
      <c r="HDB178" s="4"/>
      <c r="HDC178" s="4"/>
      <c r="HDD178" s="184"/>
      <c r="HDE178" s="66"/>
      <c r="HDF178" s="83"/>
      <c r="HDG178" s="230"/>
      <c r="HDH178" s="121"/>
      <c r="HDI178" s="80"/>
      <c r="HDJ178" s="4"/>
      <c r="HDK178" s="4"/>
      <c r="HDL178" s="4"/>
      <c r="HDM178" s="4"/>
      <c r="HDN178" s="184"/>
      <c r="HDO178" s="66"/>
      <c r="HDP178" s="83"/>
      <c r="HDQ178" s="230"/>
      <c r="HDR178" s="121"/>
      <c r="HDS178" s="80"/>
      <c r="HDT178" s="4"/>
      <c r="HDU178" s="4"/>
      <c r="HDV178" s="4"/>
      <c r="HDW178" s="4"/>
      <c r="HDX178" s="184"/>
      <c r="HDY178" s="66"/>
      <c r="HDZ178" s="83"/>
      <c r="HEA178" s="230"/>
      <c r="HEB178" s="121"/>
      <c r="HEC178" s="80"/>
      <c r="HED178" s="4"/>
      <c r="HEE178" s="4"/>
      <c r="HEF178" s="4"/>
      <c r="HEG178" s="4"/>
      <c r="HEH178" s="184"/>
      <c r="HEI178" s="66"/>
      <c r="HEJ178" s="83"/>
      <c r="HEK178" s="230"/>
      <c r="HEL178" s="121"/>
      <c r="HEM178" s="80"/>
      <c r="HEN178" s="4"/>
      <c r="HEO178" s="4"/>
      <c r="HEP178" s="4"/>
      <c r="HEQ178" s="4"/>
      <c r="HER178" s="184"/>
      <c r="HES178" s="66"/>
      <c r="HET178" s="83"/>
      <c r="HEU178" s="230"/>
      <c r="HEV178" s="121"/>
      <c r="HEW178" s="80"/>
      <c r="HEX178" s="4"/>
      <c r="HEY178" s="4"/>
      <c r="HEZ178" s="4"/>
      <c r="HFA178" s="4"/>
      <c r="HFB178" s="184"/>
      <c r="HFC178" s="66"/>
      <c r="HFD178" s="83"/>
      <c r="HFE178" s="230"/>
      <c r="HFF178" s="121"/>
      <c r="HFG178" s="80"/>
      <c r="HFH178" s="4"/>
      <c r="HFI178" s="4"/>
      <c r="HFJ178" s="4"/>
      <c r="HFK178" s="4"/>
      <c r="HFL178" s="184"/>
      <c r="HFM178" s="66"/>
      <c r="HFN178" s="83"/>
      <c r="HFO178" s="230"/>
      <c r="HFP178" s="121"/>
      <c r="HFQ178" s="80"/>
      <c r="HFR178" s="4"/>
      <c r="HFS178" s="4"/>
      <c r="HFT178" s="4"/>
      <c r="HFU178" s="4"/>
      <c r="HFV178" s="184"/>
      <c r="HFW178" s="66"/>
      <c r="HFX178" s="83"/>
      <c r="HFY178" s="230"/>
      <c r="HFZ178" s="121"/>
      <c r="HGA178" s="80"/>
      <c r="HGB178" s="4"/>
      <c r="HGC178" s="4"/>
      <c r="HGD178" s="4"/>
      <c r="HGE178" s="4"/>
      <c r="HGF178" s="184"/>
      <c r="HGG178" s="66"/>
      <c r="HGH178" s="83"/>
      <c r="HGI178" s="230"/>
      <c r="HGJ178" s="121"/>
      <c r="HGK178" s="80"/>
      <c r="HGL178" s="4"/>
      <c r="HGM178" s="4"/>
      <c r="HGN178" s="4"/>
      <c r="HGO178" s="4"/>
      <c r="HGP178" s="184"/>
      <c r="HGQ178" s="66"/>
      <c r="HGR178" s="83"/>
      <c r="HGS178" s="230"/>
      <c r="HGT178" s="121"/>
      <c r="HGU178" s="80"/>
      <c r="HGV178" s="4"/>
      <c r="HGW178" s="4"/>
      <c r="HGX178" s="4"/>
      <c r="HGY178" s="4"/>
      <c r="HGZ178" s="184"/>
      <c r="HHA178" s="66"/>
      <c r="HHB178" s="83"/>
      <c r="HHC178" s="230"/>
      <c r="HHD178" s="121"/>
      <c r="HHE178" s="80"/>
      <c r="HHF178" s="4"/>
      <c r="HHG178" s="4"/>
      <c r="HHH178" s="4"/>
      <c r="HHI178" s="4"/>
      <c r="HHJ178" s="184"/>
      <c r="HHK178" s="66"/>
      <c r="HHL178" s="83"/>
      <c r="HHM178" s="230"/>
      <c r="HHN178" s="121"/>
      <c r="HHO178" s="80"/>
      <c r="HHP178" s="4"/>
      <c r="HHQ178" s="4"/>
      <c r="HHR178" s="4"/>
      <c r="HHS178" s="4"/>
      <c r="HHT178" s="184"/>
      <c r="HHU178" s="66"/>
      <c r="HHV178" s="83"/>
      <c r="HHW178" s="230"/>
      <c r="HHX178" s="121"/>
      <c r="HHY178" s="80"/>
      <c r="HHZ178" s="4"/>
      <c r="HIA178" s="4"/>
      <c r="HIB178" s="4"/>
      <c r="HIC178" s="4"/>
      <c r="HID178" s="184"/>
      <c r="HIE178" s="66"/>
      <c r="HIF178" s="83"/>
      <c r="HIG178" s="230"/>
      <c r="HIH178" s="121"/>
      <c r="HII178" s="80"/>
      <c r="HIJ178" s="4"/>
      <c r="HIK178" s="4"/>
      <c r="HIL178" s="4"/>
      <c r="HIM178" s="4"/>
      <c r="HIN178" s="184"/>
      <c r="HIO178" s="66"/>
      <c r="HIP178" s="83"/>
      <c r="HIQ178" s="230"/>
      <c r="HIR178" s="121"/>
      <c r="HIS178" s="80"/>
      <c r="HIT178" s="4"/>
      <c r="HIU178" s="4"/>
      <c r="HIV178" s="4"/>
      <c r="HIW178" s="4"/>
      <c r="HIX178" s="184"/>
      <c r="HIY178" s="66"/>
      <c r="HIZ178" s="83"/>
      <c r="HJA178" s="230"/>
      <c r="HJB178" s="121"/>
      <c r="HJC178" s="80"/>
      <c r="HJD178" s="4"/>
      <c r="HJE178" s="4"/>
      <c r="HJF178" s="4"/>
      <c r="HJG178" s="4"/>
      <c r="HJH178" s="184"/>
      <c r="HJI178" s="66"/>
      <c r="HJJ178" s="83"/>
      <c r="HJK178" s="230"/>
      <c r="HJL178" s="121"/>
      <c r="HJM178" s="80"/>
      <c r="HJN178" s="4"/>
      <c r="HJO178" s="4"/>
      <c r="HJP178" s="4"/>
      <c r="HJQ178" s="4"/>
      <c r="HJR178" s="184"/>
      <c r="HJS178" s="66"/>
      <c r="HJT178" s="83"/>
      <c r="HJU178" s="230"/>
      <c r="HJV178" s="121"/>
      <c r="HJW178" s="80"/>
      <c r="HJX178" s="4"/>
      <c r="HJY178" s="4"/>
      <c r="HJZ178" s="4"/>
      <c r="HKA178" s="4"/>
      <c r="HKB178" s="184"/>
      <c r="HKC178" s="66"/>
      <c r="HKD178" s="83"/>
      <c r="HKE178" s="230"/>
      <c r="HKF178" s="121"/>
      <c r="HKG178" s="80"/>
      <c r="HKH178" s="4"/>
      <c r="HKI178" s="4"/>
      <c r="HKJ178" s="4"/>
      <c r="HKK178" s="4"/>
      <c r="HKL178" s="184"/>
      <c r="HKM178" s="66"/>
      <c r="HKN178" s="83"/>
      <c r="HKO178" s="230"/>
      <c r="HKP178" s="121"/>
      <c r="HKQ178" s="80"/>
      <c r="HKR178" s="4"/>
      <c r="HKS178" s="4"/>
      <c r="HKT178" s="4"/>
      <c r="HKU178" s="4"/>
      <c r="HKV178" s="184"/>
      <c r="HKW178" s="66"/>
      <c r="HKX178" s="83"/>
      <c r="HKY178" s="230"/>
      <c r="HKZ178" s="121"/>
      <c r="HLA178" s="80"/>
      <c r="HLB178" s="4"/>
      <c r="HLC178" s="4"/>
      <c r="HLD178" s="4"/>
      <c r="HLE178" s="4"/>
      <c r="HLF178" s="184"/>
      <c r="HLG178" s="66"/>
      <c r="HLH178" s="83"/>
      <c r="HLI178" s="230"/>
      <c r="HLJ178" s="121"/>
      <c r="HLK178" s="80"/>
      <c r="HLL178" s="4"/>
      <c r="HLM178" s="4"/>
      <c r="HLN178" s="4"/>
      <c r="HLO178" s="4"/>
      <c r="HLP178" s="184"/>
      <c r="HLQ178" s="66"/>
      <c r="HLR178" s="83"/>
      <c r="HLS178" s="230"/>
      <c r="HLT178" s="121"/>
      <c r="HLU178" s="80"/>
      <c r="HLV178" s="4"/>
      <c r="HLW178" s="4"/>
      <c r="HLX178" s="4"/>
      <c r="HLY178" s="4"/>
      <c r="HLZ178" s="184"/>
      <c r="HMA178" s="66"/>
      <c r="HMB178" s="83"/>
      <c r="HMC178" s="230"/>
      <c r="HMD178" s="121"/>
      <c r="HME178" s="80"/>
      <c r="HMF178" s="4"/>
      <c r="HMG178" s="4"/>
      <c r="HMH178" s="4"/>
      <c r="HMI178" s="4"/>
      <c r="HMJ178" s="184"/>
      <c r="HMK178" s="66"/>
      <c r="HML178" s="83"/>
      <c r="HMM178" s="230"/>
      <c r="HMN178" s="121"/>
      <c r="HMO178" s="80"/>
      <c r="HMP178" s="4"/>
      <c r="HMQ178" s="4"/>
      <c r="HMR178" s="4"/>
      <c r="HMS178" s="4"/>
      <c r="HMT178" s="184"/>
      <c r="HMU178" s="66"/>
      <c r="HMV178" s="83"/>
      <c r="HMW178" s="230"/>
      <c r="HMX178" s="121"/>
      <c r="HMY178" s="80"/>
      <c r="HMZ178" s="4"/>
      <c r="HNA178" s="4"/>
      <c r="HNB178" s="4"/>
      <c r="HNC178" s="4"/>
      <c r="HND178" s="184"/>
      <c r="HNE178" s="66"/>
      <c r="HNF178" s="83"/>
      <c r="HNG178" s="230"/>
      <c r="HNH178" s="121"/>
      <c r="HNI178" s="80"/>
      <c r="HNJ178" s="4"/>
      <c r="HNK178" s="4"/>
      <c r="HNL178" s="4"/>
      <c r="HNM178" s="4"/>
      <c r="HNN178" s="184"/>
      <c r="HNO178" s="66"/>
      <c r="HNP178" s="83"/>
      <c r="HNQ178" s="230"/>
      <c r="HNR178" s="121"/>
      <c r="HNS178" s="80"/>
      <c r="HNT178" s="4"/>
      <c r="HNU178" s="4"/>
      <c r="HNV178" s="4"/>
      <c r="HNW178" s="4"/>
      <c r="HNX178" s="184"/>
      <c r="HNY178" s="66"/>
      <c r="HNZ178" s="83"/>
      <c r="HOA178" s="230"/>
      <c r="HOB178" s="121"/>
      <c r="HOC178" s="80"/>
      <c r="HOD178" s="4"/>
      <c r="HOE178" s="4"/>
      <c r="HOF178" s="4"/>
      <c r="HOG178" s="4"/>
      <c r="HOH178" s="184"/>
      <c r="HOI178" s="66"/>
      <c r="HOJ178" s="83"/>
      <c r="HOK178" s="230"/>
      <c r="HOL178" s="121"/>
      <c r="HOM178" s="80"/>
      <c r="HON178" s="4"/>
      <c r="HOO178" s="4"/>
      <c r="HOP178" s="4"/>
      <c r="HOQ178" s="4"/>
      <c r="HOR178" s="184"/>
      <c r="HOS178" s="66"/>
      <c r="HOT178" s="83"/>
      <c r="HOU178" s="230"/>
      <c r="HOV178" s="121"/>
      <c r="HOW178" s="80"/>
      <c r="HOX178" s="4"/>
      <c r="HOY178" s="4"/>
      <c r="HOZ178" s="4"/>
      <c r="HPA178" s="4"/>
      <c r="HPB178" s="184"/>
      <c r="HPC178" s="66"/>
      <c r="HPD178" s="83"/>
      <c r="HPE178" s="230"/>
      <c r="HPF178" s="121"/>
      <c r="HPG178" s="80"/>
      <c r="HPH178" s="4"/>
      <c r="HPI178" s="4"/>
      <c r="HPJ178" s="4"/>
      <c r="HPK178" s="4"/>
      <c r="HPL178" s="184"/>
      <c r="HPM178" s="66"/>
      <c r="HPN178" s="83"/>
      <c r="HPO178" s="230"/>
      <c r="HPP178" s="121"/>
      <c r="HPQ178" s="80"/>
      <c r="HPR178" s="4"/>
      <c r="HPS178" s="4"/>
      <c r="HPT178" s="4"/>
      <c r="HPU178" s="4"/>
      <c r="HPV178" s="184"/>
      <c r="HPW178" s="66"/>
      <c r="HPX178" s="83"/>
      <c r="HPY178" s="230"/>
      <c r="HPZ178" s="121"/>
      <c r="HQA178" s="80"/>
      <c r="HQB178" s="4"/>
      <c r="HQC178" s="4"/>
      <c r="HQD178" s="4"/>
      <c r="HQE178" s="4"/>
      <c r="HQF178" s="184"/>
      <c r="HQG178" s="66"/>
      <c r="HQH178" s="83"/>
      <c r="HQI178" s="230"/>
      <c r="HQJ178" s="121"/>
      <c r="HQK178" s="80"/>
      <c r="HQL178" s="4"/>
      <c r="HQM178" s="4"/>
      <c r="HQN178" s="4"/>
      <c r="HQO178" s="4"/>
      <c r="HQP178" s="184"/>
      <c r="HQQ178" s="66"/>
      <c r="HQR178" s="83"/>
      <c r="HQS178" s="230"/>
      <c r="HQT178" s="121"/>
      <c r="HQU178" s="80"/>
      <c r="HQV178" s="4"/>
      <c r="HQW178" s="4"/>
      <c r="HQX178" s="4"/>
      <c r="HQY178" s="4"/>
      <c r="HQZ178" s="184"/>
      <c r="HRA178" s="66"/>
      <c r="HRB178" s="83"/>
      <c r="HRC178" s="230"/>
      <c r="HRD178" s="121"/>
      <c r="HRE178" s="80"/>
      <c r="HRF178" s="4"/>
      <c r="HRG178" s="4"/>
      <c r="HRH178" s="4"/>
      <c r="HRI178" s="4"/>
      <c r="HRJ178" s="184"/>
      <c r="HRK178" s="66"/>
      <c r="HRL178" s="83"/>
      <c r="HRM178" s="230"/>
      <c r="HRN178" s="121"/>
      <c r="HRO178" s="80"/>
      <c r="HRP178" s="4"/>
      <c r="HRQ178" s="4"/>
      <c r="HRR178" s="4"/>
      <c r="HRS178" s="4"/>
      <c r="HRT178" s="184"/>
      <c r="HRU178" s="66"/>
      <c r="HRV178" s="83"/>
      <c r="HRW178" s="230"/>
      <c r="HRX178" s="121"/>
      <c r="HRY178" s="80"/>
      <c r="HRZ178" s="4"/>
      <c r="HSA178" s="4"/>
      <c r="HSB178" s="4"/>
      <c r="HSC178" s="4"/>
      <c r="HSD178" s="184"/>
      <c r="HSE178" s="66"/>
      <c r="HSF178" s="83"/>
      <c r="HSG178" s="230"/>
      <c r="HSH178" s="121"/>
      <c r="HSI178" s="80"/>
      <c r="HSJ178" s="4"/>
      <c r="HSK178" s="4"/>
      <c r="HSL178" s="4"/>
      <c r="HSM178" s="4"/>
      <c r="HSN178" s="184"/>
      <c r="HSO178" s="66"/>
      <c r="HSP178" s="83"/>
      <c r="HSQ178" s="230"/>
      <c r="HSR178" s="121"/>
      <c r="HSS178" s="80"/>
      <c r="HST178" s="4"/>
      <c r="HSU178" s="4"/>
      <c r="HSV178" s="4"/>
      <c r="HSW178" s="4"/>
      <c r="HSX178" s="184"/>
      <c r="HSY178" s="66"/>
      <c r="HSZ178" s="83"/>
      <c r="HTA178" s="230"/>
      <c r="HTB178" s="121"/>
      <c r="HTC178" s="80"/>
      <c r="HTD178" s="4"/>
      <c r="HTE178" s="4"/>
      <c r="HTF178" s="4"/>
      <c r="HTG178" s="4"/>
      <c r="HTH178" s="184"/>
      <c r="HTI178" s="66"/>
      <c r="HTJ178" s="83"/>
      <c r="HTK178" s="230"/>
      <c r="HTL178" s="121"/>
      <c r="HTM178" s="80"/>
      <c r="HTN178" s="4"/>
      <c r="HTO178" s="4"/>
      <c r="HTP178" s="4"/>
      <c r="HTQ178" s="4"/>
      <c r="HTR178" s="184"/>
      <c r="HTS178" s="66"/>
      <c r="HTT178" s="83"/>
      <c r="HTU178" s="230"/>
      <c r="HTV178" s="121"/>
      <c r="HTW178" s="80"/>
      <c r="HTX178" s="4"/>
      <c r="HTY178" s="4"/>
      <c r="HTZ178" s="4"/>
      <c r="HUA178" s="4"/>
      <c r="HUB178" s="184"/>
      <c r="HUC178" s="66"/>
      <c r="HUD178" s="83"/>
      <c r="HUE178" s="230"/>
      <c r="HUF178" s="121"/>
      <c r="HUG178" s="80"/>
      <c r="HUH178" s="4"/>
      <c r="HUI178" s="4"/>
      <c r="HUJ178" s="4"/>
      <c r="HUK178" s="4"/>
      <c r="HUL178" s="184"/>
      <c r="HUM178" s="66"/>
      <c r="HUN178" s="83"/>
      <c r="HUO178" s="230"/>
      <c r="HUP178" s="121"/>
      <c r="HUQ178" s="80"/>
      <c r="HUR178" s="4"/>
      <c r="HUS178" s="4"/>
      <c r="HUT178" s="4"/>
      <c r="HUU178" s="4"/>
      <c r="HUV178" s="184"/>
      <c r="HUW178" s="66"/>
      <c r="HUX178" s="83"/>
      <c r="HUY178" s="230"/>
      <c r="HUZ178" s="121"/>
      <c r="HVA178" s="80"/>
      <c r="HVB178" s="4"/>
      <c r="HVC178" s="4"/>
      <c r="HVD178" s="4"/>
      <c r="HVE178" s="4"/>
      <c r="HVF178" s="184"/>
      <c r="HVG178" s="66"/>
      <c r="HVH178" s="83"/>
      <c r="HVI178" s="230"/>
      <c r="HVJ178" s="121"/>
      <c r="HVK178" s="80"/>
      <c r="HVL178" s="4"/>
      <c r="HVM178" s="4"/>
      <c r="HVN178" s="4"/>
      <c r="HVO178" s="4"/>
      <c r="HVP178" s="184"/>
      <c r="HVQ178" s="66"/>
      <c r="HVR178" s="83"/>
      <c r="HVS178" s="230"/>
      <c r="HVT178" s="121"/>
      <c r="HVU178" s="80"/>
      <c r="HVV178" s="4"/>
      <c r="HVW178" s="4"/>
      <c r="HVX178" s="4"/>
      <c r="HVY178" s="4"/>
      <c r="HVZ178" s="184"/>
      <c r="HWA178" s="66"/>
      <c r="HWB178" s="83"/>
      <c r="HWC178" s="230"/>
      <c r="HWD178" s="121"/>
      <c r="HWE178" s="80"/>
      <c r="HWF178" s="4"/>
      <c r="HWG178" s="4"/>
      <c r="HWH178" s="4"/>
      <c r="HWI178" s="4"/>
      <c r="HWJ178" s="184"/>
      <c r="HWK178" s="66"/>
      <c r="HWL178" s="83"/>
      <c r="HWM178" s="230"/>
      <c r="HWN178" s="121"/>
      <c r="HWO178" s="80"/>
      <c r="HWP178" s="4"/>
      <c r="HWQ178" s="4"/>
      <c r="HWR178" s="4"/>
      <c r="HWS178" s="4"/>
      <c r="HWT178" s="184"/>
      <c r="HWU178" s="66"/>
      <c r="HWV178" s="83"/>
      <c r="HWW178" s="230"/>
      <c r="HWX178" s="121"/>
      <c r="HWY178" s="80"/>
      <c r="HWZ178" s="4"/>
      <c r="HXA178" s="4"/>
      <c r="HXB178" s="4"/>
      <c r="HXC178" s="4"/>
      <c r="HXD178" s="184"/>
      <c r="HXE178" s="66"/>
      <c r="HXF178" s="83"/>
      <c r="HXG178" s="230"/>
      <c r="HXH178" s="121"/>
      <c r="HXI178" s="80"/>
      <c r="HXJ178" s="4"/>
      <c r="HXK178" s="4"/>
      <c r="HXL178" s="4"/>
      <c r="HXM178" s="4"/>
      <c r="HXN178" s="184"/>
      <c r="HXO178" s="66"/>
      <c r="HXP178" s="83"/>
      <c r="HXQ178" s="230"/>
      <c r="HXR178" s="121"/>
      <c r="HXS178" s="80"/>
      <c r="HXT178" s="4"/>
      <c r="HXU178" s="4"/>
      <c r="HXV178" s="4"/>
      <c r="HXW178" s="4"/>
      <c r="HXX178" s="184"/>
      <c r="HXY178" s="66"/>
      <c r="HXZ178" s="83"/>
      <c r="HYA178" s="230"/>
      <c r="HYB178" s="121"/>
      <c r="HYC178" s="80"/>
      <c r="HYD178" s="4"/>
      <c r="HYE178" s="4"/>
      <c r="HYF178" s="4"/>
      <c r="HYG178" s="4"/>
      <c r="HYH178" s="184"/>
      <c r="HYI178" s="66"/>
      <c r="HYJ178" s="83"/>
      <c r="HYK178" s="230"/>
      <c r="HYL178" s="121"/>
      <c r="HYM178" s="80"/>
      <c r="HYN178" s="4"/>
      <c r="HYO178" s="4"/>
      <c r="HYP178" s="4"/>
      <c r="HYQ178" s="4"/>
      <c r="HYR178" s="184"/>
      <c r="HYS178" s="66"/>
      <c r="HYT178" s="83"/>
      <c r="HYU178" s="230"/>
      <c r="HYV178" s="121"/>
      <c r="HYW178" s="80"/>
      <c r="HYX178" s="4"/>
      <c r="HYY178" s="4"/>
      <c r="HYZ178" s="4"/>
      <c r="HZA178" s="4"/>
      <c r="HZB178" s="184"/>
      <c r="HZC178" s="66"/>
      <c r="HZD178" s="83"/>
      <c r="HZE178" s="230"/>
      <c r="HZF178" s="121"/>
      <c r="HZG178" s="80"/>
      <c r="HZH178" s="4"/>
      <c r="HZI178" s="4"/>
      <c r="HZJ178" s="4"/>
      <c r="HZK178" s="4"/>
      <c r="HZL178" s="184"/>
      <c r="HZM178" s="66"/>
      <c r="HZN178" s="83"/>
      <c r="HZO178" s="230"/>
      <c r="HZP178" s="121"/>
      <c r="HZQ178" s="80"/>
      <c r="HZR178" s="4"/>
      <c r="HZS178" s="4"/>
      <c r="HZT178" s="4"/>
      <c r="HZU178" s="4"/>
      <c r="HZV178" s="184"/>
      <c r="HZW178" s="66"/>
      <c r="HZX178" s="83"/>
      <c r="HZY178" s="230"/>
      <c r="HZZ178" s="121"/>
      <c r="IAA178" s="80"/>
      <c r="IAB178" s="4"/>
      <c r="IAC178" s="4"/>
      <c r="IAD178" s="4"/>
      <c r="IAE178" s="4"/>
      <c r="IAF178" s="184"/>
      <c r="IAG178" s="66"/>
      <c r="IAH178" s="83"/>
      <c r="IAI178" s="230"/>
      <c r="IAJ178" s="121"/>
      <c r="IAK178" s="80"/>
      <c r="IAL178" s="4"/>
      <c r="IAM178" s="4"/>
      <c r="IAN178" s="4"/>
      <c r="IAO178" s="4"/>
      <c r="IAP178" s="184"/>
      <c r="IAQ178" s="66"/>
      <c r="IAR178" s="83"/>
      <c r="IAS178" s="230"/>
      <c r="IAT178" s="121"/>
      <c r="IAU178" s="80"/>
      <c r="IAV178" s="4"/>
      <c r="IAW178" s="4"/>
      <c r="IAX178" s="4"/>
      <c r="IAY178" s="4"/>
      <c r="IAZ178" s="184"/>
      <c r="IBA178" s="66"/>
      <c r="IBB178" s="83"/>
      <c r="IBC178" s="230"/>
      <c r="IBD178" s="121"/>
      <c r="IBE178" s="80"/>
      <c r="IBF178" s="4"/>
      <c r="IBG178" s="4"/>
      <c r="IBH178" s="4"/>
      <c r="IBI178" s="4"/>
      <c r="IBJ178" s="184"/>
      <c r="IBK178" s="66"/>
      <c r="IBL178" s="83"/>
      <c r="IBM178" s="230"/>
      <c r="IBN178" s="121"/>
      <c r="IBO178" s="80"/>
      <c r="IBP178" s="4"/>
      <c r="IBQ178" s="4"/>
      <c r="IBR178" s="4"/>
      <c r="IBS178" s="4"/>
      <c r="IBT178" s="184"/>
      <c r="IBU178" s="66"/>
      <c r="IBV178" s="83"/>
      <c r="IBW178" s="230"/>
      <c r="IBX178" s="121"/>
      <c r="IBY178" s="80"/>
      <c r="IBZ178" s="4"/>
      <c r="ICA178" s="4"/>
      <c r="ICB178" s="4"/>
      <c r="ICC178" s="4"/>
      <c r="ICD178" s="184"/>
      <c r="ICE178" s="66"/>
      <c r="ICF178" s="83"/>
      <c r="ICG178" s="230"/>
      <c r="ICH178" s="121"/>
      <c r="ICI178" s="80"/>
      <c r="ICJ178" s="4"/>
      <c r="ICK178" s="4"/>
      <c r="ICL178" s="4"/>
      <c r="ICM178" s="4"/>
      <c r="ICN178" s="184"/>
      <c r="ICO178" s="66"/>
      <c r="ICP178" s="83"/>
      <c r="ICQ178" s="230"/>
      <c r="ICR178" s="121"/>
      <c r="ICS178" s="80"/>
      <c r="ICT178" s="4"/>
      <c r="ICU178" s="4"/>
      <c r="ICV178" s="4"/>
      <c r="ICW178" s="4"/>
      <c r="ICX178" s="184"/>
      <c r="ICY178" s="66"/>
      <c r="ICZ178" s="83"/>
      <c r="IDA178" s="230"/>
      <c r="IDB178" s="121"/>
      <c r="IDC178" s="80"/>
      <c r="IDD178" s="4"/>
      <c r="IDE178" s="4"/>
      <c r="IDF178" s="4"/>
      <c r="IDG178" s="4"/>
      <c r="IDH178" s="184"/>
      <c r="IDI178" s="66"/>
      <c r="IDJ178" s="83"/>
      <c r="IDK178" s="230"/>
      <c r="IDL178" s="121"/>
      <c r="IDM178" s="80"/>
      <c r="IDN178" s="4"/>
      <c r="IDO178" s="4"/>
      <c r="IDP178" s="4"/>
      <c r="IDQ178" s="4"/>
      <c r="IDR178" s="184"/>
      <c r="IDS178" s="66"/>
      <c r="IDT178" s="83"/>
      <c r="IDU178" s="230"/>
      <c r="IDV178" s="121"/>
      <c r="IDW178" s="80"/>
      <c r="IDX178" s="4"/>
      <c r="IDY178" s="4"/>
      <c r="IDZ178" s="4"/>
      <c r="IEA178" s="4"/>
      <c r="IEB178" s="184"/>
      <c r="IEC178" s="66"/>
      <c r="IED178" s="83"/>
      <c r="IEE178" s="230"/>
      <c r="IEF178" s="121"/>
      <c r="IEG178" s="80"/>
      <c r="IEH178" s="4"/>
      <c r="IEI178" s="4"/>
      <c r="IEJ178" s="4"/>
      <c r="IEK178" s="4"/>
      <c r="IEL178" s="184"/>
      <c r="IEM178" s="66"/>
      <c r="IEN178" s="83"/>
      <c r="IEO178" s="230"/>
      <c r="IEP178" s="121"/>
      <c r="IEQ178" s="80"/>
      <c r="IER178" s="4"/>
      <c r="IES178" s="4"/>
      <c r="IET178" s="4"/>
      <c r="IEU178" s="4"/>
      <c r="IEV178" s="184"/>
      <c r="IEW178" s="66"/>
      <c r="IEX178" s="83"/>
      <c r="IEY178" s="230"/>
      <c r="IEZ178" s="121"/>
      <c r="IFA178" s="80"/>
      <c r="IFB178" s="4"/>
      <c r="IFC178" s="4"/>
      <c r="IFD178" s="4"/>
      <c r="IFE178" s="4"/>
      <c r="IFF178" s="184"/>
      <c r="IFG178" s="66"/>
      <c r="IFH178" s="83"/>
      <c r="IFI178" s="230"/>
      <c r="IFJ178" s="121"/>
      <c r="IFK178" s="80"/>
      <c r="IFL178" s="4"/>
      <c r="IFM178" s="4"/>
      <c r="IFN178" s="4"/>
      <c r="IFO178" s="4"/>
      <c r="IFP178" s="184"/>
      <c r="IFQ178" s="66"/>
      <c r="IFR178" s="83"/>
      <c r="IFS178" s="230"/>
      <c r="IFT178" s="121"/>
      <c r="IFU178" s="80"/>
      <c r="IFV178" s="4"/>
      <c r="IFW178" s="4"/>
      <c r="IFX178" s="4"/>
      <c r="IFY178" s="4"/>
      <c r="IFZ178" s="184"/>
      <c r="IGA178" s="66"/>
      <c r="IGB178" s="83"/>
      <c r="IGC178" s="230"/>
      <c r="IGD178" s="121"/>
      <c r="IGE178" s="80"/>
      <c r="IGF178" s="4"/>
      <c r="IGG178" s="4"/>
      <c r="IGH178" s="4"/>
      <c r="IGI178" s="4"/>
      <c r="IGJ178" s="184"/>
      <c r="IGK178" s="66"/>
      <c r="IGL178" s="83"/>
      <c r="IGM178" s="230"/>
      <c r="IGN178" s="121"/>
      <c r="IGO178" s="80"/>
      <c r="IGP178" s="4"/>
      <c r="IGQ178" s="4"/>
      <c r="IGR178" s="4"/>
      <c r="IGS178" s="4"/>
      <c r="IGT178" s="184"/>
      <c r="IGU178" s="66"/>
      <c r="IGV178" s="83"/>
      <c r="IGW178" s="230"/>
      <c r="IGX178" s="121"/>
      <c r="IGY178" s="80"/>
      <c r="IGZ178" s="4"/>
      <c r="IHA178" s="4"/>
      <c r="IHB178" s="4"/>
      <c r="IHC178" s="4"/>
      <c r="IHD178" s="184"/>
      <c r="IHE178" s="66"/>
      <c r="IHF178" s="83"/>
      <c r="IHG178" s="230"/>
      <c r="IHH178" s="121"/>
      <c r="IHI178" s="80"/>
      <c r="IHJ178" s="4"/>
      <c r="IHK178" s="4"/>
      <c r="IHL178" s="4"/>
      <c r="IHM178" s="4"/>
      <c r="IHN178" s="184"/>
      <c r="IHO178" s="66"/>
      <c r="IHP178" s="83"/>
      <c r="IHQ178" s="230"/>
      <c r="IHR178" s="121"/>
      <c r="IHS178" s="80"/>
      <c r="IHT178" s="4"/>
      <c r="IHU178" s="4"/>
      <c r="IHV178" s="4"/>
      <c r="IHW178" s="4"/>
      <c r="IHX178" s="184"/>
      <c r="IHY178" s="66"/>
      <c r="IHZ178" s="83"/>
      <c r="IIA178" s="230"/>
      <c r="IIB178" s="121"/>
      <c r="IIC178" s="80"/>
      <c r="IID178" s="4"/>
      <c r="IIE178" s="4"/>
      <c r="IIF178" s="4"/>
      <c r="IIG178" s="4"/>
      <c r="IIH178" s="184"/>
      <c r="III178" s="66"/>
      <c r="IIJ178" s="83"/>
      <c r="IIK178" s="230"/>
      <c r="IIL178" s="121"/>
      <c r="IIM178" s="80"/>
      <c r="IIN178" s="4"/>
      <c r="IIO178" s="4"/>
      <c r="IIP178" s="4"/>
      <c r="IIQ178" s="4"/>
      <c r="IIR178" s="184"/>
      <c r="IIS178" s="66"/>
      <c r="IIT178" s="83"/>
      <c r="IIU178" s="230"/>
      <c r="IIV178" s="121"/>
      <c r="IIW178" s="80"/>
      <c r="IIX178" s="4"/>
      <c r="IIY178" s="4"/>
      <c r="IIZ178" s="4"/>
      <c r="IJA178" s="4"/>
      <c r="IJB178" s="184"/>
      <c r="IJC178" s="66"/>
      <c r="IJD178" s="83"/>
      <c r="IJE178" s="230"/>
      <c r="IJF178" s="121"/>
      <c r="IJG178" s="80"/>
      <c r="IJH178" s="4"/>
      <c r="IJI178" s="4"/>
      <c r="IJJ178" s="4"/>
      <c r="IJK178" s="4"/>
      <c r="IJL178" s="184"/>
      <c r="IJM178" s="66"/>
      <c r="IJN178" s="83"/>
      <c r="IJO178" s="230"/>
      <c r="IJP178" s="121"/>
      <c r="IJQ178" s="80"/>
      <c r="IJR178" s="4"/>
      <c r="IJS178" s="4"/>
      <c r="IJT178" s="4"/>
      <c r="IJU178" s="4"/>
      <c r="IJV178" s="184"/>
      <c r="IJW178" s="66"/>
      <c r="IJX178" s="83"/>
      <c r="IJY178" s="230"/>
      <c r="IJZ178" s="121"/>
      <c r="IKA178" s="80"/>
      <c r="IKB178" s="4"/>
      <c r="IKC178" s="4"/>
      <c r="IKD178" s="4"/>
      <c r="IKE178" s="4"/>
      <c r="IKF178" s="184"/>
      <c r="IKG178" s="66"/>
      <c r="IKH178" s="83"/>
      <c r="IKI178" s="230"/>
      <c r="IKJ178" s="121"/>
      <c r="IKK178" s="80"/>
      <c r="IKL178" s="4"/>
      <c r="IKM178" s="4"/>
      <c r="IKN178" s="4"/>
      <c r="IKO178" s="4"/>
      <c r="IKP178" s="184"/>
      <c r="IKQ178" s="66"/>
      <c r="IKR178" s="83"/>
      <c r="IKS178" s="230"/>
      <c r="IKT178" s="121"/>
      <c r="IKU178" s="80"/>
      <c r="IKV178" s="4"/>
      <c r="IKW178" s="4"/>
      <c r="IKX178" s="4"/>
      <c r="IKY178" s="4"/>
      <c r="IKZ178" s="184"/>
      <c r="ILA178" s="66"/>
      <c r="ILB178" s="83"/>
      <c r="ILC178" s="230"/>
      <c r="ILD178" s="121"/>
      <c r="ILE178" s="80"/>
      <c r="ILF178" s="4"/>
      <c r="ILG178" s="4"/>
      <c r="ILH178" s="4"/>
      <c r="ILI178" s="4"/>
      <c r="ILJ178" s="184"/>
      <c r="ILK178" s="66"/>
      <c r="ILL178" s="83"/>
      <c r="ILM178" s="230"/>
      <c r="ILN178" s="121"/>
      <c r="ILO178" s="80"/>
      <c r="ILP178" s="4"/>
      <c r="ILQ178" s="4"/>
      <c r="ILR178" s="4"/>
      <c r="ILS178" s="4"/>
      <c r="ILT178" s="184"/>
      <c r="ILU178" s="66"/>
      <c r="ILV178" s="83"/>
      <c r="ILW178" s="230"/>
      <c r="ILX178" s="121"/>
      <c r="ILY178" s="80"/>
      <c r="ILZ178" s="4"/>
      <c r="IMA178" s="4"/>
      <c r="IMB178" s="4"/>
      <c r="IMC178" s="4"/>
      <c r="IMD178" s="184"/>
      <c r="IME178" s="66"/>
      <c r="IMF178" s="83"/>
      <c r="IMG178" s="230"/>
      <c r="IMH178" s="121"/>
      <c r="IMI178" s="80"/>
      <c r="IMJ178" s="4"/>
      <c r="IMK178" s="4"/>
      <c r="IML178" s="4"/>
      <c r="IMM178" s="4"/>
      <c r="IMN178" s="184"/>
      <c r="IMO178" s="66"/>
      <c r="IMP178" s="83"/>
      <c r="IMQ178" s="230"/>
      <c r="IMR178" s="121"/>
      <c r="IMS178" s="80"/>
      <c r="IMT178" s="4"/>
      <c r="IMU178" s="4"/>
      <c r="IMV178" s="4"/>
      <c r="IMW178" s="4"/>
      <c r="IMX178" s="184"/>
      <c r="IMY178" s="66"/>
      <c r="IMZ178" s="83"/>
      <c r="INA178" s="230"/>
      <c r="INB178" s="121"/>
      <c r="INC178" s="80"/>
      <c r="IND178" s="4"/>
      <c r="INE178" s="4"/>
      <c r="INF178" s="4"/>
      <c r="ING178" s="4"/>
      <c r="INH178" s="184"/>
      <c r="INI178" s="66"/>
      <c r="INJ178" s="83"/>
      <c r="INK178" s="230"/>
      <c r="INL178" s="121"/>
      <c r="INM178" s="80"/>
      <c r="INN178" s="4"/>
      <c r="INO178" s="4"/>
      <c r="INP178" s="4"/>
      <c r="INQ178" s="4"/>
      <c r="INR178" s="184"/>
      <c r="INS178" s="66"/>
      <c r="INT178" s="83"/>
      <c r="INU178" s="230"/>
      <c r="INV178" s="121"/>
      <c r="INW178" s="80"/>
      <c r="INX178" s="4"/>
      <c r="INY178" s="4"/>
      <c r="INZ178" s="4"/>
      <c r="IOA178" s="4"/>
      <c r="IOB178" s="184"/>
      <c r="IOC178" s="66"/>
      <c r="IOD178" s="83"/>
      <c r="IOE178" s="230"/>
      <c r="IOF178" s="121"/>
      <c r="IOG178" s="80"/>
      <c r="IOH178" s="4"/>
      <c r="IOI178" s="4"/>
      <c r="IOJ178" s="4"/>
      <c r="IOK178" s="4"/>
      <c r="IOL178" s="184"/>
      <c r="IOM178" s="66"/>
      <c r="ION178" s="83"/>
      <c r="IOO178" s="230"/>
      <c r="IOP178" s="121"/>
      <c r="IOQ178" s="80"/>
      <c r="IOR178" s="4"/>
      <c r="IOS178" s="4"/>
      <c r="IOT178" s="4"/>
      <c r="IOU178" s="4"/>
      <c r="IOV178" s="184"/>
      <c r="IOW178" s="66"/>
      <c r="IOX178" s="83"/>
      <c r="IOY178" s="230"/>
      <c r="IOZ178" s="121"/>
      <c r="IPA178" s="80"/>
      <c r="IPB178" s="4"/>
      <c r="IPC178" s="4"/>
      <c r="IPD178" s="4"/>
      <c r="IPE178" s="4"/>
      <c r="IPF178" s="184"/>
      <c r="IPG178" s="66"/>
      <c r="IPH178" s="83"/>
      <c r="IPI178" s="230"/>
      <c r="IPJ178" s="121"/>
      <c r="IPK178" s="80"/>
      <c r="IPL178" s="4"/>
      <c r="IPM178" s="4"/>
      <c r="IPN178" s="4"/>
      <c r="IPO178" s="4"/>
      <c r="IPP178" s="184"/>
      <c r="IPQ178" s="66"/>
      <c r="IPR178" s="83"/>
      <c r="IPS178" s="230"/>
      <c r="IPT178" s="121"/>
      <c r="IPU178" s="80"/>
      <c r="IPV178" s="4"/>
      <c r="IPW178" s="4"/>
      <c r="IPX178" s="4"/>
      <c r="IPY178" s="4"/>
      <c r="IPZ178" s="184"/>
      <c r="IQA178" s="66"/>
      <c r="IQB178" s="83"/>
      <c r="IQC178" s="230"/>
      <c r="IQD178" s="121"/>
      <c r="IQE178" s="80"/>
      <c r="IQF178" s="4"/>
      <c r="IQG178" s="4"/>
      <c r="IQH178" s="4"/>
      <c r="IQI178" s="4"/>
      <c r="IQJ178" s="184"/>
      <c r="IQK178" s="66"/>
      <c r="IQL178" s="83"/>
      <c r="IQM178" s="230"/>
      <c r="IQN178" s="121"/>
      <c r="IQO178" s="80"/>
      <c r="IQP178" s="4"/>
      <c r="IQQ178" s="4"/>
      <c r="IQR178" s="4"/>
      <c r="IQS178" s="4"/>
      <c r="IQT178" s="184"/>
      <c r="IQU178" s="66"/>
      <c r="IQV178" s="83"/>
      <c r="IQW178" s="230"/>
      <c r="IQX178" s="121"/>
      <c r="IQY178" s="80"/>
      <c r="IQZ178" s="4"/>
      <c r="IRA178" s="4"/>
      <c r="IRB178" s="4"/>
      <c r="IRC178" s="4"/>
      <c r="IRD178" s="184"/>
      <c r="IRE178" s="66"/>
      <c r="IRF178" s="83"/>
      <c r="IRG178" s="230"/>
      <c r="IRH178" s="121"/>
      <c r="IRI178" s="80"/>
      <c r="IRJ178" s="4"/>
      <c r="IRK178" s="4"/>
      <c r="IRL178" s="4"/>
      <c r="IRM178" s="4"/>
      <c r="IRN178" s="184"/>
      <c r="IRO178" s="66"/>
      <c r="IRP178" s="83"/>
      <c r="IRQ178" s="230"/>
      <c r="IRR178" s="121"/>
      <c r="IRS178" s="80"/>
      <c r="IRT178" s="4"/>
      <c r="IRU178" s="4"/>
      <c r="IRV178" s="4"/>
      <c r="IRW178" s="4"/>
      <c r="IRX178" s="184"/>
      <c r="IRY178" s="66"/>
      <c r="IRZ178" s="83"/>
      <c r="ISA178" s="230"/>
      <c r="ISB178" s="121"/>
      <c r="ISC178" s="80"/>
      <c r="ISD178" s="4"/>
      <c r="ISE178" s="4"/>
      <c r="ISF178" s="4"/>
      <c r="ISG178" s="4"/>
      <c r="ISH178" s="184"/>
      <c r="ISI178" s="66"/>
      <c r="ISJ178" s="83"/>
      <c r="ISK178" s="230"/>
      <c r="ISL178" s="121"/>
      <c r="ISM178" s="80"/>
      <c r="ISN178" s="4"/>
      <c r="ISO178" s="4"/>
      <c r="ISP178" s="4"/>
      <c r="ISQ178" s="4"/>
      <c r="ISR178" s="184"/>
      <c r="ISS178" s="66"/>
      <c r="IST178" s="83"/>
      <c r="ISU178" s="230"/>
      <c r="ISV178" s="121"/>
      <c r="ISW178" s="80"/>
      <c r="ISX178" s="4"/>
      <c r="ISY178" s="4"/>
      <c r="ISZ178" s="4"/>
      <c r="ITA178" s="4"/>
      <c r="ITB178" s="184"/>
      <c r="ITC178" s="66"/>
      <c r="ITD178" s="83"/>
      <c r="ITE178" s="230"/>
      <c r="ITF178" s="121"/>
      <c r="ITG178" s="80"/>
      <c r="ITH178" s="4"/>
      <c r="ITI178" s="4"/>
      <c r="ITJ178" s="4"/>
      <c r="ITK178" s="4"/>
      <c r="ITL178" s="184"/>
      <c r="ITM178" s="66"/>
      <c r="ITN178" s="83"/>
      <c r="ITO178" s="230"/>
      <c r="ITP178" s="121"/>
      <c r="ITQ178" s="80"/>
      <c r="ITR178" s="4"/>
      <c r="ITS178" s="4"/>
      <c r="ITT178" s="4"/>
      <c r="ITU178" s="4"/>
      <c r="ITV178" s="184"/>
      <c r="ITW178" s="66"/>
      <c r="ITX178" s="83"/>
      <c r="ITY178" s="230"/>
      <c r="ITZ178" s="121"/>
      <c r="IUA178" s="80"/>
      <c r="IUB178" s="4"/>
      <c r="IUC178" s="4"/>
      <c r="IUD178" s="4"/>
      <c r="IUE178" s="4"/>
      <c r="IUF178" s="184"/>
      <c r="IUG178" s="66"/>
      <c r="IUH178" s="83"/>
      <c r="IUI178" s="230"/>
      <c r="IUJ178" s="121"/>
      <c r="IUK178" s="80"/>
      <c r="IUL178" s="4"/>
      <c r="IUM178" s="4"/>
      <c r="IUN178" s="4"/>
      <c r="IUO178" s="4"/>
      <c r="IUP178" s="184"/>
      <c r="IUQ178" s="66"/>
      <c r="IUR178" s="83"/>
      <c r="IUS178" s="230"/>
      <c r="IUT178" s="121"/>
      <c r="IUU178" s="80"/>
      <c r="IUV178" s="4"/>
      <c r="IUW178" s="4"/>
      <c r="IUX178" s="4"/>
      <c r="IUY178" s="4"/>
      <c r="IUZ178" s="184"/>
      <c r="IVA178" s="66"/>
      <c r="IVB178" s="83"/>
      <c r="IVC178" s="230"/>
      <c r="IVD178" s="121"/>
      <c r="IVE178" s="80"/>
      <c r="IVF178" s="4"/>
      <c r="IVG178" s="4"/>
      <c r="IVH178" s="4"/>
      <c r="IVI178" s="4"/>
      <c r="IVJ178" s="184"/>
      <c r="IVK178" s="66"/>
      <c r="IVL178" s="83"/>
      <c r="IVM178" s="230"/>
      <c r="IVN178" s="121"/>
      <c r="IVO178" s="80"/>
      <c r="IVP178" s="4"/>
      <c r="IVQ178" s="4"/>
      <c r="IVR178" s="4"/>
      <c r="IVS178" s="4"/>
      <c r="IVT178" s="184"/>
      <c r="IVU178" s="66"/>
      <c r="IVV178" s="83"/>
      <c r="IVW178" s="230"/>
      <c r="IVX178" s="121"/>
      <c r="IVY178" s="80"/>
      <c r="IVZ178" s="4"/>
      <c r="IWA178" s="4"/>
      <c r="IWB178" s="4"/>
      <c r="IWC178" s="4"/>
      <c r="IWD178" s="184"/>
      <c r="IWE178" s="66"/>
      <c r="IWF178" s="83"/>
      <c r="IWG178" s="230"/>
      <c r="IWH178" s="121"/>
      <c r="IWI178" s="80"/>
      <c r="IWJ178" s="4"/>
      <c r="IWK178" s="4"/>
      <c r="IWL178" s="4"/>
      <c r="IWM178" s="4"/>
      <c r="IWN178" s="184"/>
      <c r="IWO178" s="66"/>
      <c r="IWP178" s="83"/>
      <c r="IWQ178" s="230"/>
      <c r="IWR178" s="121"/>
      <c r="IWS178" s="80"/>
      <c r="IWT178" s="4"/>
      <c r="IWU178" s="4"/>
      <c r="IWV178" s="4"/>
      <c r="IWW178" s="4"/>
      <c r="IWX178" s="184"/>
      <c r="IWY178" s="66"/>
      <c r="IWZ178" s="83"/>
      <c r="IXA178" s="230"/>
      <c r="IXB178" s="121"/>
      <c r="IXC178" s="80"/>
      <c r="IXD178" s="4"/>
      <c r="IXE178" s="4"/>
      <c r="IXF178" s="4"/>
      <c r="IXG178" s="4"/>
      <c r="IXH178" s="184"/>
      <c r="IXI178" s="66"/>
      <c r="IXJ178" s="83"/>
      <c r="IXK178" s="230"/>
      <c r="IXL178" s="121"/>
      <c r="IXM178" s="80"/>
      <c r="IXN178" s="4"/>
      <c r="IXO178" s="4"/>
      <c r="IXP178" s="4"/>
      <c r="IXQ178" s="4"/>
      <c r="IXR178" s="184"/>
      <c r="IXS178" s="66"/>
      <c r="IXT178" s="83"/>
      <c r="IXU178" s="230"/>
      <c r="IXV178" s="121"/>
      <c r="IXW178" s="80"/>
      <c r="IXX178" s="4"/>
      <c r="IXY178" s="4"/>
      <c r="IXZ178" s="4"/>
      <c r="IYA178" s="4"/>
      <c r="IYB178" s="184"/>
      <c r="IYC178" s="66"/>
      <c r="IYD178" s="83"/>
      <c r="IYE178" s="230"/>
      <c r="IYF178" s="121"/>
      <c r="IYG178" s="80"/>
      <c r="IYH178" s="4"/>
      <c r="IYI178" s="4"/>
      <c r="IYJ178" s="4"/>
      <c r="IYK178" s="4"/>
      <c r="IYL178" s="184"/>
      <c r="IYM178" s="66"/>
      <c r="IYN178" s="83"/>
      <c r="IYO178" s="230"/>
      <c r="IYP178" s="121"/>
      <c r="IYQ178" s="80"/>
      <c r="IYR178" s="4"/>
      <c r="IYS178" s="4"/>
      <c r="IYT178" s="4"/>
      <c r="IYU178" s="4"/>
      <c r="IYV178" s="184"/>
      <c r="IYW178" s="66"/>
      <c r="IYX178" s="83"/>
      <c r="IYY178" s="230"/>
      <c r="IYZ178" s="121"/>
      <c r="IZA178" s="80"/>
      <c r="IZB178" s="4"/>
      <c r="IZC178" s="4"/>
      <c r="IZD178" s="4"/>
      <c r="IZE178" s="4"/>
      <c r="IZF178" s="184"/>
      <c r="IZG178" s="66"/>
      <c r="IZH178" s="83"/>
      <c r="IZI178" s="230"/>
      <c r="IZJ178" s="121"/>
      <c r="IZK178" s="80"/>
      <c r="IZL178" s="4"/>
      <c r="IZM178" s="4"/>
      <c r="IZN178" s="4"/>
      <c r="IZO178" s="4"/>
      <c r="IZP178" s="184"/>
      <c r="IZQ178" s="66"/>
      <c r="IZR178" s="83"/>
      <c r="IZS178" s="230"/>
      <c r="IZT178" s="121"/>
      <c r="IZU178" s="80"/>
      <c r="IZV178" s="4"/>
      <c r="IZW178" s="4"/>
      <c r="IZX178" s="4"/>
      <c r="IZY178" s="4"/>
      <c r="IZZ178" s="184"/>
      <c r="JAA178" s="66"/>
      <c r="JAB178" s="83"/>
      <c r="JAC178" s="230"/>
      <c r="JAD178" s="121"/>
      <c r="JAE178" s="80"/>
      <c r="JAF178" s="4"/>
      <c r="JAG178" s="4"/>
      <c r="JAH178" s="4"/>
      <c r="JAI178" s="4"/>
      <c r="JAJ178" s="184"/>
      <c r="JAK178" s="66"/>
      <c r="JAL178" s="83"/>
      <c r="JAM178" s="230"/>
      <c r="JAN178" s="121"/>
      <c r="JAO178" s="80"/>
      <c r="JAP178" s="4"/>
      <c r="JAQ178" s="4"/>
      <c r="JAR178" s="4"/>
      <c r="JAS178" s="4"/>
      <c r="JAT178" s="184"/>
      <c r="JAU178" s="66"/>
      <c r="JAV178" s="83"/>
      <c r="JAW178" s="230"/>
      <c r="JAX178" s="121"/>
      <c r="JAY178" s="80"/>
      <c r="JAZ178" s="4"/>
      <c r="JBA178" s="4"/>
      <c r="JBB178" s="4"/>
      <c r="JBC178" s="4"/>
      <c r="JBD178" s="184"/>
      <c r="JBE178" s="66"/>
      <c r="JBF178" s="83"/>
      <c r="JBG178" s="230"/>
      <c r="JBH178" s="121"/>
      <c r="JBI178" s="80"/>
      <c r="JBJ178" s="4"/>
      <c r="JBK178" s="4"/>
      <c r="JBL178" s="4"/>
      <c r="JBM178" s="4"/>
      <c r="JBN178" s="184"/>
      <c r="JBO178" s="66"/>
      <c r="JBP178" s="83"/>
      <c r="JBQ178" s="230"/>
      <c r="JBR178" s="121"/>
      <c r="JBS178" s="80"/>
      <c r="JBT178" s="4"/>
      <c r="JBU178" s="4"/>
      <c r="JBV178" s="4"/>
      <c r="JBW178" s="4"/>
      <c r="JBX178" s="184"/>
      <c r="JBY178" s="66"/>
      <c r="JBZ178" s="83"/>
      <c r="JCA178" s="230"/>
      <c r="JCB178" s="121"/>
      <c r="JCC178" s="80"/>
      <c r="JCD178" s="4"/>
      <c r="JCE178" s="4"/>
      <c r="JCF178" s="4"/>
      <c r="JCG178" s="4"/>
      <c r="JCH178" s="184"/>
      <c r="JCI178" s="66"/>
      <c r="JCJ178" s="83"/>
      <c r="JCK178" s="230"/>
      <c r="JCL178" s="121"/>
      <c r="JCM178" s="80"/>
      <c r="JCN178" s="4"/>
      <c r="JCO178" s="4"/>
      <c r="JCP178" s="4"/>
      <c r="JCQ178" s="4"/>
      <c r="JCR178" s="184"/>
      <c r="JCS178" s="66"/>
      <c r="JCT178" s="83"/>
      <c r="JCU178" s="230"/>
      <c r="JCV178" s="121"/>
      <c r="JCW178" s="80"/>
      <c r="JCX178" s="4"/>
      <c r="JCY178" s="4"/>
      <c r="JCZ178" s="4"/>
      <c r="JDA178" s="4"/>
      <c r="JDB178" s="184"/>
      <c r="JDC178" s="66"/>
      <c r="JDD178" s="83"/>
      <c r="JDE178" s="230"/>
      <c r="JDF178" s="121"/>
      <c r="JDG178" s="80"/>
      <c r="JDH178" s="4"/>
      <c r="JDI178" s="4"/>
      <c r="JDJ178" s="4"/>
      <c r="JDK178" s="4"/>
      <c r="JDL178" s="184"/>
      <c r="JDM178" s="66"/>
      <c r="JDN178" s="83"/>
      <c r="JDO178" s="230"/>
      <c r="JDP178" s="121"/>
      <c r="JDQ178" s="80"/>
      <c r="JDR178" s="4"/>
      <c r="JDS178" s="4"/>
      <c r="JDT178" s="4"/>
      <c r="JDU178" s="4"/>
      <c r="JDV178" s="184"/>
      <c r="JDW178" s="66"/>
      <c r="JDX178" s="83"/>
      <c r="JDY178" s="230"/>
      <c r="JDZ178" s="121"/>
      <c r="JEA178" s="80"/>
      <c r="JEB178" s="4"/>
      <c r="JEC178" s="4"/>
      <c r="JED178" s="4"/>
      <c r="JEE178" s="4"/>
      <c r="JEF178" s="184"/>
      <c r="JEG178" s="66"/>
      <c r="JEH178" s="83"/>
      <c r="JEI178" s="230"/>
      <c r="JEJ178" s="121"/>
      <c r="JEK178" s="80"/>
      <c r="JEL178" s="4"/>
      <c r="JEM178" s="4"/>
      <c r="JEN178" s="4"/>
      <c r="JEO178" s="4"/>
      <c r="JEP178" s="184"/>
      <c r="JEQ178" s="66"/>
      <c r="JER178" s="83"/>
      <c r="JES178" s="230"/>
      <c r="JET178" s="121"/>
      <c r="JEU178" s="80"/>
      <c r="JEV178" s="4"/>
      <c r="JEW178" s="4"/>
      <c r="JEX178" s="4"/>
      <c r="JEY178" s="4"/>
      <c r="JEZ178" s="184"/>
      <c r="JFA178" s="66"/>
      <c r="JFB178" s="83"/>
      <c r="JFC178" s="230"/>
      <c r="JFD178" s="121"/>
      <c r="JFE178" s="80"/>
      <c r="JFF178" s="4"/>
      <c r="JFG178" s="4"/>
      <c r="JFH178" s="4"/>
      <c r="JFI178" s="4"/>
      <c r="JFJ178" s="184"/>
      <c r="JFK178" s="66"/>
      <c r="JFL178" s="83"/>
      <c r="JFM178" s="230"/>
      <c r="JFN178" s="121"/>
      <c r="JFO178" s="80"/>
      <c r="JFP178" s="4"/>
      <c r="JFQ178" s="4"/>
      <c r="JFR178" s="4"/>
      <c r="JFS178" s="4"/>
      <c r="JFT178" s="184"/>
      <c r="JFU178" s="66"/>
      <c r="JFV178" s="83"/>
      <c r="JFW178" s="230"/>
      <c r="JFX178" s="121"/>
      <c r="JFY178" s="80"/>
      <c r="JFZ178" s="4"/>
      <c r="JGA178" s="4"/>
      <c r="JGB178" s="4"/>
      <c r="JGC178" s="4"/>
      <c r="JGD178" s="184"/>
      <c r="JGE178" s="66"/>
      <c r="JGF178" s="83"/>
      <c r="JGG178" s="230"/>
      <c r="JGH178" s="121"/>
      <c r="JGI178" s="80"/>
      <c r="JGJ178" s="4"/>
      <c r="JGK178" s="4"/>
      <c r="JGL178" s="4"/>
      <c r="JGM178" s="4"/>
      <c r="JGN178" s="184"/>
      <c r="JGO178" s="66"/>
      <c r="JGP178" s="83"/>
      <c r="JGQ178" s="230"/>
      <c r="JGR178" s="121"/>
      <c r="JGS178" s="80"/>
      <c r="JGT178" s="4"/>
      <c r="JGU178" s="4"/>
      <c r="JGV178" s="4"/>
      <c r="JGW178" s="4"/>
      <c r="JGX178" s="184"/>
      <c r="JGY178" s="66"/>
      <c r="JGZ178" s="83"/>
      <c r="JHA178" s="230"/>
      <c r="JHB178" s="121"/>
      <c r="JHC178" s="80"/>
      <c r="JHD178" s="4"/>
      <c r="JHE178" s="4"/>
      <c r="JHF178" s="4"/>
      <c r="JHG178" s="4"/>
      <c r="JHH178" s="184"/>
      <c r="JHI178" s="66"/>
      <c r="JHJ178" s="83"/>
      <c r="JHK178" s="230"/>
      <c r="JHL178" s="121"/>
      <c r="JHM178" s="80"/>
      <c r="JHN178" s="4"/>
      <c r="JHO178" s="4"/>
      <c r="JHP178" s="4"/>
      <c r="JHQ178" s="4"/>
      <c r="JHR178" s="184"/>
      <c r="JHS178" s="66"/>
      <c r="JHT178" s="83"/>
      <c r="JHU178" s="230"/>
      <c r="JHV178" s="121"/>
      <c r="JHW178" s="80"/>
      <c r="JHX178" s="4"/>
      <c r="JHY178" s="4"/>
      <c r="JHZ178" s="4"/>
      <c r="JIA178" s="4"/>
      <c r="JIB178" s="184"/>
      <c r="JIC178" s="66"/>
      <c r="JID178" s="83"/>
      <c r="JIE178" s="230"/>
      <c r="JIF178" s="121"/>
      <c r="JIG178" s="80"/>
      <c r="JIH178" s="4"/>
      <c r="JII178" s="4"/>
      <c r="JIJ178" s="4"/>
      <c r="JIK178" s="4"/>
      <c r="JIL178" s="184"/>
      <c r="JIM178" s="66"/>
      <c r="JIN178" s="83"/>
      <c r="JIO178" s="230"/>
      <c r="JIP178" s="121"/>
      <c r="JIQ178" s="80"/>
      <c r="JIR178" s="4"/>
      <c r="JIS178" s="4"/>
      <c r="JIT178" s="4"/>
      <c r="JIU178" s="4"/>
      <c r="JIV178" s="184"/>
      <c r="JIW178" s="66"/>
      <c r="JIX178" s="83"/>
      <c r="JIY178" s="230"/>
      <c r="JIZ178" s="121"/>
      <c r="JJA178" s="80"/>
      <c r="JJB178" s="4"/>
      <c r="JJC178" s="4"/>
      <c r="JJD178" s="4"/>
      <c r="JJE178" s="4"/>
      <c r="JJF178" s="184"/>
      <c r="JJG178" s="66"/>
      <c r="JJH178" s="83"/>
      <c r="JJI178" s="230"/>
      <c r="JJJ178" s="121"/>
      <c r="JJK178" s="80"/>
      <c r="JJL178" s="4"/>
      <c r="JJM178" s="4"/>
      <c r="JJN178" s="4"/>
      <c r="JJO178" s="4"/>
      <c r="JJP178" s="184"/>
      <c r="JJQ178" s="66"/>
      <c r="JJR178" s="83"/>
      <c r="JJS178" s="230"/>
      <c r="JJT178" s="121"/>
      <c r="JJU178" s="80"/>
      <c r="JJV178" s="4"/>
      <c r="JJW178" s="4"/>
      <c r="JJX178" s="4"/>
      <c r="JJY178" s="4"/>
      <c r="JJZ178" s="184"/>
      <c r="JKA178" s="66"/>
      <c r="JKB178" s="83"/>
      <c r="JKC178" s="230"/>
      <c r="JKD178" s="121"/>
      <c r="JKE178" s="80"/>
      <c r="JKF178" s="4"/>
      <c r="JKG178" s="4"/>
      <c r="JKH178" s="4"/>
      <c r="JKI178" s="4"/>
      <c r="JKJ178" s="184"/>
      <c r="JKK178" s="66"/>
      <c r="JKL178" s="83"/>
      <c r="JKM178" s="230"/>
      <c r="JKN178" s="121"/>
      <c r="JKO178" s="80"/>
      <c r="JKP178" s="4"/>
      <c r="JKQ178" s="4"/>
      <c r="JKR178" s="4"/>
      <c r="JKS178" s="4"/>
      <c r="JKT178" s="184"/>
      <c r="JKU178" s="66"/>
      <c r="JKV178" s="83"/>
      <c r="JKW178" s="230"/>
      <c r="JKX178" s="121"/>
      <c r="JKY178" s="80"/>
      <c r="JKZ178" s="4"/>
      <c r="JLA178" s="4"/>
      <c r="JLB178" s="4"/>
      <c r="JLC178" s="4"/>
      <c r="JLD178" s="184"/>
      <c r="JLE178" s="66"/>
      <c r="JLF178" s="83"/>
      <c r="JLG178" s="230"/>
      <c r="JLH178" s="121"/>
      <c r="JLI178" s="80"/>
      <c r="JLJ178" s="4"/>
      <c r="JLK178" s="4"/>
      <c r="JLL178" s="4"/>
      <c r="JLM178" s="4"/>
      <c r="JLN178" s="184"/>
      <c r="JLO178" s="66"/>
      <c r="JLP178" s="83"/>
      <c r="JLQ178" s="230"/>
      <c r="JLR178" s="121"/>
      <c r="JLS178" s="80"/>
      <c r="JLT178" s="4"/>
      <c r="JLU178" s="4"/>
      <c r="JLV178" s="4"/>
      <c r="JLW178" s="4"/>
      <c r="JLX178" s="184"/>
      <c r="JLY178" s="66"/>
      <c r="JLZ178" s="83"/>
      <c r="JMA178" s="230"/>
      <c r="JMB178" s="121"/>
      <c r="JMC178" s="80"/>
      <c r="JMD178" s="4"/>
      <c r="JME178" s="4"/>
      <c r="JMF178" s="4"/>
      <c r="JMG178" s="4"/>
      <c r="JMH178" s="184"/>
      <c r="JMI178" s="66"/>
      <c r="JMJ178" s="83"/>
      <c r="JMK178" s="230"/>
      <c r="JML178" s="121"/>
      <c r="JMM178" s="80"/>
      <c r="JMN178" s="4"/>
      <c r="JMO178" s="4"/>
      <c r="JMP178" s="4"/>
      <c r="JMQ178" s="4"/>
      <c r="JMR178" s="184"/>
      <c r="JMS178" s="66"/>
      <c r="JMT178" s="83"/>
      <c r="JMU178" s="230"/>
      <c r="JMV178" s="121"/>
      <c r="JMW178" s="80"/>
      <c r="JMX178" s="4"/>
      <c r="JMY178" s="4"/>
      <c r="JMZ178" s="4"/>
      <c r="JNA178" s="4"/>
      <c r="JNB178" s="184"/>
      <c r="JNC178" s="66"/>
      <c r="JND178" s="83"/>
      <c r="JNE178" s="230"/>
      <c r="JNF178" s="121"/>
      <c r="JNG178" s="80"/>
      <c r="JNH178" s="4"/>
      <c r="JNI178" s="4"/>
      <c r="JNJ178" s="4"/>
      <c r="JNK178" s="4"/>
      <c r="JNL178" s="184"/>
      <c r="JNM178" s="66"/>
      <c r="JNN178" s="83"/>
      <c r="JNO178" s="230"/>
      <c r="JNP178" s="121"/>
      <c r="JNQ178" s="80"/>
      <c r="JNR178" s="4"/>
      <c r="JNS178" s="4"/>
      <c r="JNT178" s="4"/>
      <c r="JNU178" s="4"/>
      <c r="JNV178" s="184"/>
      <c r="JNW178" s="66"/>
      <c r="JNX178" s="83"/>
      <c r="JNY178" s="230"/>
      <c r="JNZ178" s="121"/>
      <c r="JOA178" s="80"/>
      <c r="JOB178" s="4"/>
      <c r="JOC178" s="4"/>
      <c r="JOD178" s="4"/>
      <c r="JOE178" s="4"/>
      <c r="JOF178" s="184"/>
      <c r="JOG178" s="66"/>
      <c r="JOH178" s="83"/>
      <c r="JOI178" s="230"/>
      <c r="JOJ178" s="121"/>
      <c r="JOK178" s="80"/>
      <c r="JOL178" s="4"/>
      <c r="JOM178" s="4"/>
      <c r="JON178" s="4"/>
      <c r="JOO178" s="4"/>
      <c r="JOP178" s="184"/>
      <c r="JOQ178" s="66"/>
      <c r="JOR178" s="83"/>
      <c r="JOS178" s="230"/>
      <c r="JOT178" s="121"/>
      <c r="JOU178" s="80"/>
      <c r="JOV178" s="4"/>
      <c r="JOW178" s="4"/>
      <c r="JOX178" s="4"/>
      <c r="JOY178" s="4"/>
      <c r="JOZ178" s="184"/>
      <c r="JPA178" s="66"/>
      <c r="JPB178" s="83"/>
      <c r="JPC178" s="230"/>
      <c r="JPD178" s="121"/>
      <c r="JPE178" s="80"/>
      <c r="JPF178" s="4"/>
      <c r="JPG178" s="4"/>
      <c r="JPH178" s="4"/>
      <c r="JPI178" s="4"/>
      <c r="JPJ178" s="184"/>
      <c r="JPK178" s="66"/>
      <c r="JPL178" s="83"/>
      <c r="JPM178" s="230"/>
      <c r="JPN178" s="121"/>
      <c r="JPO178" s="80"/>
      <c r="JPP178" s="4"/>
      <c r="JPQ178" s="4"/>
      <c r="JPR178" s="4"/>
      <c r="JPS178" s="4"/>
      <c r="JPT178" s="184"/>
      <c r="JPU178" s="66"/>
      <c r="JPV178" s="83"/>
      <c r="JPW178" s="230"/>
      <c r="JPX178" s="121"/>
      <c r="JPY178" s="80"/>
      <c r="JPZ178" s="4"/>
      <c r="JQA178" s="4"/>
      <c r="JQB178" s="4"/>
      <c r="JQC178" s="4"/>
      <c r="JQD178" s="184"/>
      <c r="JQE178" s="66"/>
      <c r="JQF178" s="83"/>
      <c r="JQG178" s="230"/>
      <c r="JQH178" s="121"/>
      <c r="JQI178" s="80"/>
      <c r="JQJ178" s="4"/>
      <c r="JQK178" s="4"/>
      <c r="JQL178" s="4"/>
      <c r="JQM178" s="4"/>
      <c r="JQN178" s="184"/>
      <c r="JQO178" s="66"/>
      <c r="JQP178" s="83"/>
      <c r="JQQ178" s="230"/>
      <c r="JQR178" s="121"/>
      <c r="JQS178" s="80"/>
      <c r="JQT178" s="4"/>
      <c r="JQU178" s="4"/>
      <c r="JQV178" s="4"/>
      <c r="JQW178" s="4"/>
      <c r="JQX178" s="184"/>
      <c r="JQY178" s="66"/>
      <c r="JQZ178" s="83"/>
      <c r="JRA178" s="230"/>
      <c r="JRB178" s="121"/>
      <c r="JRC178" s="80"/>
      <c r="JRD178" s="4"/>
      <c r="JRE178" s="4"/>
      <c r="JRF178" s="4"/>
      <c r="JRG178" s="4"/>
      <c r="JRH178" s="184"/>
      <c r="JRI178" s="66"/>
      <c r="JRJ178" s="83"/>
      <c r="JRK178" s="230"/>
      <c r="JRL178" s="121"/>
      <c r="JRM178" s="80"/>
      <c r="JRN178" s="4"/>
      <c r="JRO178" s="4"/>
      <c r="JRP178" s="4"/>
      <c r="JRQ178" s="4"/>
      <c r="JRR178" s="184"/>
      <c r="JRS178" s="66"/>
      <c r="JRT178" s="83"/>
      <c r="JRU178" s="230"/>
      <c r="JRV178" s="121"/>
      <c r="JRW178" s="80"/>
      <c r="JRX178" s="4"/>
      <c r="JRY178" s="4"/>
      <c r="JRZ178" s="4"/>
      <c r="JSA178" s="4"/>
      <c r="JSB178" s="184"/>
      <c r="JSC178" s="66"/>
      <c r="JSD178" s="83"/>
      <c r="JSE178" s="230"/>
      <c r="JSF178" s="121"/>
      <c r="JSG178" s="80"/>
      <c r="JSH178" s="4"/>
      <c r="JSI178" s="4"/>
      <c r="JSJ178" s="4"/>
      <c r="JSK178" s="4"/>
      <c r="JSL178" s="184"/>
      <c r="JSM178" s="66"/>
      <c r="JSN178" s="83"/>
      <c r="JSO178" s="230"/>
      <c r="JSP178" s="121"/>
      <c r="JSQ178" s="80"/>
      <c r="JSR178" s="4"/>
      <c r="JSS178" s="4"/>
      <c r="JST178" s="4"/>
      <c r="JSU178" s="4"/>
      <c r="JSV178" s="184"/>
      <c r="JSW178" s="66"/>
      <c r="JSX178" s="83"/>
      <c r="JSY178" s="230"/>
      <c r="JSZ178" s="121"/>
      <c r="JTA178" s="80"/>
      <c r="JTB178" s="4"/>
      <c r="JTC178" s="4"/>
      <c r="JTD178" s="4"/>
      <c r="JTE178" s="4"/>
      <c r="JTF178" s="184"/>
      <c r="JTG178" s="66"/>
      <c r="JTH178" s="83"/>
      <c r="JTI178" s="230"/>
      <c r="JTJ178" s="121"/>
      <c r="JTK178" s="80"/>
      <c r="JTL178" s="4"/>
      <c r="JTM178" s="4"/>
      <c r="JTN178" s="4"/>
      <c r="JTO178" s="4"/>
      <c r="JTP178" s="184"/>
      <c r="JTQ178" s="66"/>
      <c r="JTR178" s="83"/>
      <c r="JTS178" s="230"/>
      <c r="JTT178" s="121"/>
      <c r="JTU178" s="80"/>
      <c r="JTV178" s="4"/>
      <c r="JTW178" s="4"/>
      <c r="JTX178" s="4"/>
      <c r="JTY178" s="4"/>
      <c r="JTZ178" s="184"/>
      <c r="JUA178" s="66"/>
      <c r="JUB178" s="83"/>
      <c r="JUC178" s="230"/>
      <c r="JUD178" s="121"/>
      <c r="JUE178" s="80"/>
      <c r="JUF178" s="4"/>
      <c r="JUG178" s="4"/>
      <c r="JUH178" s="4"/>
      <c r="JUI178" s="4"/>
      <c r="JUJ178" s="184"/>
      <c r="JUK178" s="66"/>
      <c r="JUL178" s="83"/>
      <c r="JUM178" s="230"/>
      <c r="JUN178" s="121"/>
      <c r="JUO178" s="80"/>
      <c r="JUP178" s="4"/>
      <c r="JUQ178" s="4"/>
      <c r="JUR178" s="4"/>
      <c r="JUS178" s="4"/>
      <c r="JUT178" s="184"/>
      <c r="JUU178" s="66"/>
      <c r="JUV178" s="83"/>
      <c r="JUW178" s="230"/>
      <c r="JUX178" s="121"/>
      <c r="JUY178" s="80"/>
      <c r="JUZ178" s="4"/>
      <c r="JVA178" s="4"/>
      <c r="JVB178" s="4"/>
      <c r="JVC178" s="4"/>
      <c r="JVD178" s="184"/>
      <c r="JVE178" s="66"/>
      <c r="JVF178" s="83"/>
      <c r="JVG178" s="230"/>
      <c r="JVH178" s="121"/>
      <c r="JVI178" s="80"/>
      <c r="JVJ178" s="4"/>
      <c r="JVK178" s="4"/>
      <c r="JVL178" s="4"/>
      <c r="JVM178" s="4"/>
      <c r="JVN178" s="184"/>
      <c r="JVO178" s="66"/>
      <c r="JVP178" s="83"/>
      <c r="JVQ178" s="230"/>
      <c r="JVR178" s="121"/>
      <c r="JVS178" s="80"/>
      <c r="JVT178" s="4"/>
      <c r="JVU178" s="4"/>
      <c r="JVV178" s="4"/>
      <c r="JVW178" s="4"/>
      <c r="JVX178" s="184"/>
      <c r="JVY178" s="66"/>
      <c r="JVZ178" s="83"/>
      <c r="JWA178" s="230"/>
      <c r="JWB178" s="121"/>
      <c r="JWC178" s="80"/>
      <c r="JWD178" s="4"/>
      <c r="JWE178" s="4"/>
      <c r="JWF178" s="4"/>
      <c r="JWG178" s="4"/>
      <c r="JWH178" s="184"/>
      <c r="JWI178" s="66"/>
      <c r="JWJ178" s="83"/>
      <c r="JWK178" s="230"/>
      <c r="JWL178" s="121"/>
      <c r="JWM178" s="80"/>
      <c r="JWN178" s="4"/>
      <c r="JWO178" s="4"/>
      <c r="JWP178" s="4"/>
      <c r="JWQ178" s="4"/>
      <c r="JWR178" s="184"/>
      <c r="JWS178" s="66"/>
      <c r="JWT178" s="83"/>
      <c r="JWU178" s="230"/>
      <c r="JWV178" s="121"/>
      <c r="JWW178" s="80"/>
      <c r="JWX178" s="4"/>
      <c r="JWY178" s="4"/>
      <c r="JWZ178" s="4"/>
      <c r="JXA178" s="4"/>
      <c r="JXB178" s="184"/>
      <c r="JXC178" s="66"/>
      <c r="JXD178" s="83"/>
      <c r="JXE178" s="230"/>
      <c r="JXF178" s="121"/>
      <c r="JXG178" s="80"/>
      <c r="JXH178" s="4"/>
      <c r="JXI178" s="4"/>
      <c r="JXJ178" s="4"/>
      <c r="JXK178" s="4"/>
      <c r="JXL178" s="184"/>
      <c r="JXM178" s="66"/>
      <c r="JXN178" s="83"/>
      <c r="JXO178" s="230"/>
      <c r="JXP178" s="121"/>
      <c r="JXQ178" s="80"/>
      <c r="JXR178" s="4"/>
      <c r="JXS178" s="4"/>
      <c r="JXT178" s="4"/>
      <c r="JXU178" s="4"/>
      <c r="JXV178" s="184"/>
      <c r="JXW178" s="66"/>
      <c r="JXX178" s="83"/>
      <c r="JXY178" s="230"/>
      <c r="JXZ178" s="121"/>
      <c r="JYA178" s="80"/>
      <c r="JYB178" s="4"/>
      <c r="JYC178" s="4"/>
      <c r="JYD178" s="4"/>
      <c r="JYE178" s="4"/>
      <c r="JYF178" s="184"/>
      <c r="JYG178" s="66"/>
      <c r="JYH178" s="83"/>
      <c r="JYI178" s="230"/>
      <c r="JYJ178" s="121"/>
      <c r="JYK178" s="80"/>
      <c r="JYL178" s="4"/>
      <c r="JYM178" s="4"/>
      <c r="JYN178" s="4"/>
      <c r="JYO178" s="4"/>
      <c r="JYP178" s="184"/>
      <c r="JYQ178" s="66"/>
      <c r="JYR178" s="83"/>
      <c r="JYS178" s="230"/>
      <c r="JYT178" s="121"/>
      <c r="JYU178" s="80"/>
      <c r="JYV178" s="4"/>
      <c r="JYW178" s="4"/>
      <c r="JYX178" s="4"/>
      <c r="JYY178" s="4"/>
      <c r="JYZ178" s="184"/>
      <c r="JZA178" s="66"/>
      <c r="JZB178" s="83"/>
      <c r="JZC178" s="230"/>
      <c r="JZD178" s="121"/>
      <c r="JZE178" s="80"/>
      <c r="JZF178" s="4"/>
      <c r="JZG178" s="4"/>
      <c r="JZH178" s="4"/>
      <c r="JZI178" s="4"/>
      <c r="JZJ178" s="184"/>
      <c r="JZK178" s="66"/>
      <c r="JZL178" s="83"/>
      <c r="JZM178" s="230"/>
      <c r="JZN178" s="121"/>
      <c r="JZO178" s="80"/>
      <c r="JZP178" s="4"/>
      <c r="JZQ178" s="4"/>
      <c r="JZR178" s="4"/>
      <c r="JZS178" s="4"/>
      <c r="JZT178" s="184"/>
      <c r="JZU178" s="66"/>
      <c r="JZV178" s="83"/>
      <c r="JZW178" s="230"/>
      <c r="JZX178" s="121"/>
      <c r="JZY178" s="80"/>
      <c r="JZZ178" s="4"/>
      <c r="KAA178" s="4"/>
      <c r="KAB178" s="4"/>
      <c r="KAC178" s="4"/>
      <c r="KAD178" s="184"/>
      <c r="KAE178" s="66"/>
      <c r="KAF178" s="83"/>
      <c r="KAG178" s="230"/>
      <c r="KAH178" s="121"/>
      <c r="KAI178" s="80"/>
      <c r="KAJ178" s="4"/>
      <c r="KAK178" s="4"/>
      <c r="KAL178" s="4"/>
      <c r="KAM178" s="4"/>
      <c r="KAN178" s="184"/>
      <c r="KAO178" s="66"/>
      <c r="KAP178" s="83"/>
      <c r="KAQ178" s="230"/>
      <c r="KAR178" s="121"/>
      <c r="KAS178" s="80"/>
      <c r="KAT178" s="4"/>
      <c r="KAU178" s="4"/>
      <c r="KAV178" s="4"/>
      <c r="KAW178" s="4"/>
      <c r="KAX178" s="184"/>
      <c r="KAY178" s="66"/>
      <c r="KAZ178" s="83"/>
      <c r="KBA178" s="230"/>
      <c r="KBB178" s="121"/>
      <c r="KBC178" s="80"/>
      <c r="KBD178" s="4"/>
      <c r="KBE178" s="4"/>
      <c r="KBF178" s="4"/>
      <c r="KBG178" s="4"/>
      <c r="KBH178" s="184"/>
      <c r="KBI178" s="66"/>
      <c r="KBJ178" s="83"/>
      <c r="KBK178" s="230"/>
      <c r="KBL178" s="121"/>
      <c r="KBM178" s="80"/>
      <c r="KBN178" s="4"/>
      <c r="KBO178" s="4"/>
      <c r="KBP178" s="4"/>
      <c r="KBQ178" s="4"/>
      <c r="KBR178" s="184"/>
      <c r="KBS178" s="66"/>
      <c r="KBT178" s="83"/>
      <c r="KBU178" s="230"/>
      <c r="KBV178" s="121"/>
      <c r="KBW178" s="80"/>
      <c r="KBX178" s="4"/>
      <c r="KBY178" s="4"/>
      <c r="KBZ178" s="4"/>
      <c r="KCA178" s="4"/>
      <c r="KCB178" s="184"/>
      <c r="KCC178" s="66"/>
      <c r="KCD178" s="83"/>
      <c r="KCE178" s="230"/>
      <c r="KCF178" s="121"/>
      <c r="KCG178" s="80"/>
      <c r="KCH178" s="4"/>
      <c r="KCI178" s="4"/>
      <c r="KCJ178" s="4"/>
      <c r="KCK178" s="4"/>
      <c r="KCL178" s="184"/>
      <c r="KCM178" s="66"/>
      <c r="KCN178" s="83"/>
      <c r="KCO178" s="230"/>
      <c r="KCP178" s="121"/>
      <c r="KCQ178" s="80"/>
      <c r="KCR178" s="4"/>
      <c r="KCS178" s="4"/>
      <c r="KCT178" s="4"/>
      <c r="KCU178" s="4"/>
      <c r="KCV178" s="184"/>
      <c r="KCW178" s="66"/>
      <c r="KCX178" s="83"/>
      <c r="KCY178" s="230"/>
      <c r="KCZ178" s="121"/>
      <c r="KDA178" s="80"/>
      <c r="KDB178" s="4"/>
      <c r="KDC178" s="4"/>
      <c r="KDD178" s="4"/>
      <c r="KDE178" s="4"/>
      <c r="KDF178" s="184"/>
      <c r="KDG178" s="66"/>
      <c r="KDH178" s="83"/>
      <c r="KDI178" s="230"/>
      <c r="KDJ178" s="121"/>
      <c r="KDK178" s="80"/>
      <c r="KDL178" s="4"/>
      <c r="KDM178" s="4"/>
      <c r="KDN178" s="4"/>
      <c r="KDO178" s="4"/>
      <c r="KDP178" s="184"/>
      <c r="KDQ178" s="66"/>
      <c r="KDR178" s="83"/>
      <c r="KDS178" s="230"/>
      <c r="KDT178" s="121"/>
      <c r="KDU178" s="80"/>
      <c r="KDV178" s="4"/>
      <c r="KDW178" s="4"/>
      <c r="KDX178" s="4"/>
      <c r="KDY178" s="4"/>
      <c r="KDZ178" s="184"/>
      <c r="KEA178" s="66"/>
      <c r="KEB178" s="83"/>
      <c r="KEC178" s="230"/>
      <c r="KED178" s="121"/>
      <c r="KEE178" s="80"/>
      <c r="KEF178" s="4"/>
      <c r="KEG178" s="4"/>
      <c r="KEH178" s="4"/>
      <c r="KEI178" s="4"/>
      <c r="KEJ178" s="184"/>
      <c r="KEK178" s="66"/>
      <c r="KEL178" s="83"/>
      <c r="KEM178" s="230"/>
      <c r="KEN178" s="121"/>
      <c r="KEO178" s="80"/>
      <c r="KEP178" s="4"/>
      <c r="KEQ178" s="4"/>
      <c r="KER178" s="4"/>
      <c r="KES178" s="4"/>
      <c r="KET178" s="184"/>
      <c r="KEU178" s="66"/>
      <c r="KEV178" s="83"/>
      <c r="KEW178" s="230"/>
      <c r="KEX178" s="121"/>
      <c r="KEY178" s="80"/>
      <c r="KEZ178" s="4"/>
      <c r="KFA178" s="4"/>
      <c r="KFB178" s="4"/>
      <c r="KFC178" s="4"/>
      <c r="KFD178" s="184"/>
      <c r="KFE178" s="66"/>
      <c r="KFF178" s="83"/>
      <c r="KFG178" s="230"/>
      <c r="KFH178" s="121"/>
      <c r="KFI178" s="80"/>
      <c r="KFJ178" s="4"/>
      <c r="KFK178" s="4"/>
      <c r="KFL178" s="4"/>
      <c r="KFM178" s="4"/>
      <c r="KFN178" s="184"/>
      <c r="KFO178" s="66"/>
      <c r="KFP178" s="83"/>
      <c r="KFQ178" s="230"/>
      <c r="KFR178" s="121"/>
      <c r="KFS178" s="80"/>
      <c r="KFT178" s="4"/>
      <c r="KFU178" s="4"/>
      <c r="KFV178" s="4"/>
      <c r="KFW178" s="4"/>
      <c r="KFX178" s="184"/>
      <c r="KFY178" s="66"/>
      <c r="KFZ178" s="83"/>
      <c r="KGA178" s="230"/>
      <c r="KGB178" s="121"/>
      <c r="KGC178" s="80"/>
      <c r="KGD178" s="4"/>
      <c r="KGE178" s="4"/>
      <c r="KGF178" s="4"/>
      <c r="KGG178" s="4"/>
      <c r="KGH178" s="184"/>
      <c r="KGI178" s="66"/>
      <c r="KGJ178" s="83"/>
      <c r="KGK178" s="230"/>
      <c r="KGL178" s="121"/>
      <c r="KGM178" s="80"/>
      <c r="KGN178" s="4"/>
      <c r="KGO178" s="4"/>
      <c r="KGP178" s="4"/>
      <c r="KGQ178" s="4"/>
      <c r="KGR178" s="184"/>
      <c r="KGS178" s="66"/>
      <c r="KGT178" s="83"/>
      <c r="KGU178" s="230"/>
      <c r="KGV178" s="121"/>
      <c r="KGW178" s="80"/>
      <c r="KGX178" s="4"/>
      <c r="KGY178" s="4"/>
      <c r="KGZ178" s="4"/>
      <c r="KHA178" s="4"/>
      <c r="KHB178" s="184"/>
      <c r="KHC178" s="66"/>
      <c r="KHD178" s="83"/>
      <c r="KHE178" s="230"/>
      <c r="KHF178" s="121"/>
      <c r="KHG178" s="80"/>
      <c r="KHH178" s="4"/>
      <c r="KHI178" s="4"/>
      <c r="KHJ178" s="4"/>
      <c r="KHK178" s="4"/>
      <c r="KHL178" s="184"/>
      <c r="KHM178" s="66"/>
      <c r="KHN178" s="83"/>
      <c r="KHO178" s="230"/>
      <c r="KHP178" s="121"/>
      <c r="KHQ178" s="80"/>
      <c r="KHR178" s="4"/>
      <c r="KHS178" s="4"/>
      <c r="KHT178" s="4"/>
      <c r="KHU178" s="4"/>
      <c r="KHV178" s="184"/>
      <c r="KHW178" s="66"/>
      <c r="KHX178" s="83"/>
      <c r="KHY178" s="230"/>
      <c r="KHZ178" s="121"/>
      <c r="KIA178" s="80"/>
      <c r="KIB178" s="4"/>
      <c r="KIC178" s="4"/>
      <c r="KID178" s="4"/>
      <c r="KIE178" s="4"/>
      <c r="KIF178" s="184"/>
      <c r="KIG178" s="66"/>
      <c r="KIH178" s="83"/>
      <c r="KII178" s="230"/>
      <c r="KIJ178" s="121"/>
      <c r="KIK178" s="80"/>
      <c r="KIL178" s="4"/>
      <c r="KIM178" s="4"/>
      <c r="KIN178" s="4"/>
      <c r="KIO178" s="4"/>
      <c r="KIP178" s="184"/>
      <c r="KIQ178" s="66"/>
      <c r="KIR178" s="83"/>
      <c r="KIS178" s="230"/>
      <c r="KIT178" s="121"/>
      <c r="KIU178" s="80"/>
      <c r="KIV178" s="4"/>
      <c r="KIW178" s="4"/>
      <c r="KIX178" s="4"/>
      <c r="KIY178" s="4"/>
      <c r="KIZ178" s="184"/>
      <c r="KJA178" s="66"/>
      <c r="KJB178" s="83"/>
      <c r="KJC178" s="230"/>
      <c r="KJD178" s="121"/>
      <c r="KJE178" s="80"/>
      <c r="KJF178" s="4"/>
      <c r="KJG178" s="4"/>
      <c r="KJH178" s="4"/>
      <c r="KJI178" s="4"/>
      <c r="KJJ178" s="184"/>
      <c r="KJK178" s="66"/>
      <c r="KJL178" s="83"/>
      <c r="KJM178" s="230"/>
      <c r="KJN178" s="121"/>
      <c r="KJO178" s="80"/>
      <c r="KJP178" s="4"/>
      <c r="KJQ178" s="4"/>
      <c r="KJR178" s="4"/>
      <c r="KJS178" s="4"/>
      <c r="KJT178" s="184"/>
      <c r="KJU178" s="66"/>
      <c r="KJV178" s="83"/>
      <c r="KJW178" s="230"/>
      <c r="KJX178" s="121"/>
      <c r="KJY178" s="80"/>
      <c r="KJZ178" s="4"/>
      <c r="KKA178" s="4"/>
      <c r="KKB178" s="4"/>
      <c r="KKC178" s="4"/>
      <c r="KKD178" s="184"/>
      <c r="KKE178" s="66"/>
      <c r="KKF178" s="83"/>
      <c r="KKG178" s="230"/>
      <c r="KKH178" s="121"/>
      <c r="KKI178" s="80"/>
      <c r="KKJ178" s="4"/>
      <c r="KKK178" s="4"/>
      <c r="KKL178" s="4"/>
      <c r="KKM178" s="4"/>
      <c r="KKN178" s="184"/>
      <c r="KKO178" s="66"/>
      <c r="KKP178" s="83"/>
      <c r="KKQ178" s="230"/>
      <c r="KKR178" s="121"/>
      <c r="KKS178" s="80"/>
      <c r="KKT178" s="4"/>
      <c r="KKU178" s="4"/>
      <c r="KKV178" s="4"/>
      <c r="KKW178" s="4"/>
      <c r="KKX178" s="184"/>
      <c r="KKY178" s="66"/>
      <c r="KKZ178" s="83"/>
      <c r="KLA178" s="230"/>
      <c r="KLB178" s="121"/>
      <c r="KLC178" s="80"/>
      <c r="KLD178" s="4"/>
      <c r="KLE178" s="4"/>
      <c r="KLF178" s="4"/>
      <c r="KLG178" s="4"/>
      <c r="KLH178" s="184"/>
      <c r="KLI178" s="66"/>
      <c r="KLJ178" s="83"/>
      <c r="KLK178" s="230"/>
      <c r="KLL178" s="121"/>
      <c r="KLM178" s="80"/>
      <c r="KLN178" s="4"/>
      <c r="KLO178" s="4"/>
      <c r="KLP178" s="4"/>
      <c r="KLQ178" s="4"/>
      <c r="KLR178" s="184"/>
      <c r="KLS178" s="66"/>
      <c r="KLT178" s="83"/>
      <c r="KLU178" s="230"/>
      <c r="KLV178" s="121"/>
      <c r="KLW178" s="80"/>
      <c r="KLX178" s="4"/>
      <c r="KLY178" s="4"/>
      <c r="KLZ178" s="4"/>
      <c r="KMA178" s="4"/>
      <c r="KMB178" s="184"/>
      <c r="KMC178" s="66"/>
      <c r="KMD178" s="83"/>
      <c r="KME178" s="230"/>
      <c r="KMF178" s="121"/>
      <c r="KMG178" s="80"/>
      <c r="KMH178" s="4"/>
      <c r="KMI178" s="4"/>
      <c r="KMJ178" s="4"/>
      <c r="KMK178" s="4"/>
      <c r="KML178" s="184"/>
      <c r="KMM178" s="66"/>
      <c r="KMN178" s="83"/>
      <c r="KMO178" s="230"/>
      <c r="KMP178" s="121"/>
      <c r="KMQ178" s="80"/>
      <c r="KMR178" s="4"/>
      <c r="KMS178" s="4"/>
      <c r="KMT178" s="4"/>
      <c r="KMU178" s="4"/>
      <c r="KMV178" s="184"/>
      <c r="KMW178" s="66"/>
      <c r="KMX178" s="83"/>
      <c r="KMY178" s="230"/>
      <c r="KMZ178" s="121"/>
      <c r="KNA178" s="80"/>
      <c r="KNB178" s="4"/>
      <c r="KNC178" s="4"/>
      <c r="KND178" s="4"/>
      <c r="KNE178" s="4"/>
      <c r="KNF178" s="184"/>
      <c r="KNG178" s="66"/>
      <c r="KNH178" s="83"/>
      <c r="KNI178" s="230"/>
      <c r="KNJ178" s="121"/>
      <c r="KNK178" s="80"/>
      <c r="KNL178" s="4"/>
      <c r="KNM178" s="4"/>
      <c r="KNN178" s="4"/>
      <c r="KNO178" s="4"/>
      <c r="KNP178" s="184"/>
      <c r="KNQ178" s="66"/>
      <c r="KNR178" s="83"/>
      <c r="KNS178" s="230"/>
      <c r="KNT178" s="121"/>
      <c r="KNU178" s="80"/>
      <c r="KNV178" s="4"/>
      <c r="KNW178" s="4"/>
      <c r="KNX178" s="4"/>
      <c r="KNY178" s="4"/>
      <c r="KNZ178" s="184"/>
      <c r="KOA178" s="66"/>
      <c r="KOB178" s="83"/>
      <c r="KOC178" s="230"/>
      <c r="KOD178" s="121"/>
      <c r="KOE178" s="80"/>
      <c r="KOF178" s="4"/>
      <c r="KOG178" s="4"/>
      <c r="KOH178" s="4"/>
      <c r="KOI178" s="4"/>
      <c r="KOJ178" s="184"/>
      <c r="KOK178" s="66"/>
      <c r="KOL178" s="83"/>
      <c r="KOM178" s="230"/>
      <c r="KON178" s="121"/>
      <c r="KOO178" s="80"/>
      <c r="KOP178" s="4"/>
      <c r="KOQ178" s="4"/>
      <c r="KOR178" s="4"/>
      <c r="KOS178" s="4"/>
      <c r="KOT178" s="184"/>
      <c r="KOU178" s="66"/>
      <c r="KOV178" s="83"/>
      <c r="KOW178" s="230"/>
      <c r="KOX178" s="121"/>
      <c r="KOY178" s="80"/>
      <c r="KOZ178" s="4"/>
      <c r="KPA178" s="4"/>
      <c r="KPB178" s="4"/>
      <c r="KPC178" s="4"/>
      <c r="KPD178" s="184"/>
      <c r="KPE178" s="66"/>
      <c r="KPF178" s="83"/>
      <c r="KPG178" s="230"/>
      <c r="KPH178" s="121"/>
      <c r="KPI178" s="80"/>
      <c r="KPJ178" s="4"/>
      <c r="KPK178" s="4"/>
      <c r="KPL178" s="4"/>
      <c r="KPM178" s="4"/>
      <c r="KPN178" s="184"/>
      <c r="KPO178" s="66"/>
      <c r="KPP178" s="83"/>
      <c r="KPQ178" s="230"/>
      <c r="KPR178" s="121"/>
      <c r="KPS178" s="80"/>
      <c r="KPT178" s="4"/>
      <c r="KPU178" s="4"/>
      <c r="KPV178" s="4"/>
      <c r="KPW178" s="4"/>
      <c r="KPX178" s="184"/>
      <c r="KPY178" s="66"/>
      <c r="KPZ178" s="83"/>
      <c r="KQA178" s="230"/>
      <c r="KQB178" s="121"/>
      <c r="KQC178" s="80"/>
      <c r="KQD178" s="4"/>
      <c r="KQE178" s="4"/>
      <c r="KQF178" s="4"/>
      <c r="KQG178" s="4"/>
      <c r="KQH178" s="184"/>
      <c r="KQI178" s="66"/>
      <c r="KQJ178" s="83"/>
      <c r="KQK178" s="230"/>
      <c r="KQL178" s="121"/>
      <c r="KQM178" s="80"/>
      <c r="KQN178" s="4"/>
      <c r="KQO178" s="4"/>
      <c r="KQP178" s="4"/>
      <c r="KQQ178" s="4"/>
      <c r="KQR178" s="184"/>
      <c r="KQS178" s="66"/>
      <c r="KQT178" s="83"/>
      <c r="KQU178" s="230"/>
      <c r="KQV178" s="121"/>
      <c r="KQW178" s="80"/>
      <c r="KQX178" s="4"/>
      <c r="KQY178" s="4"/>
      <c r="KQZ178" s="4"/>
      <c r="KRA178" s="4"/>
      <c r="KRB178" s="184"/>
      <c r="KRC178" s="66"/>
      <c r="KRD178" s="83"/>
      <c r="KRE178" s="230"/>
      <c r="KRF178" s="121"/>
      <c r="KRG178" s="80"/>
      <c r="KRH178" s="4"/>
      <c r="KRI178" s="4"/>
      <c r="KRJ178" s="4"/>
      <c r="KRK178" s="4"/>
      <c r="KRL178" s="184"/>
      <c r="KRM178" s="66"/>
      <c r="KRN178" s="83"/>
      <c r="KRO178" s="230"/>
      <c r="KRP178" s="121"/>
      <c r="KRQ178" s="80"/>
      <c r="KRR178" s="4"/>
      <c r="KRS178" s="4"/>
      <c r="KRT178" s="4"/>
      <c r="KRU178" s="4"/>
      <c r="KRV178" s="184"/>
      <c r="KRW178" s="66"/>
      <c r="KRX178" s="83"/>
      <c r="KRY178" s="230"/>
      <c r="KRZ178" s="121"/>
      <c r="KSA178" s="80"/>
      <c r="KSB178" s="4"/>
      <c r="KSC178" s="4"/>
      <c r="KSD178" s="4"/>
      <c r="KSE178" s="4"/>
      <c r="KSF178" s="184"/>
      <c r="KSG178" s="66"/>
      <c r="KSH178" s="83"/>
      <c r="KSI178" s="230"/>
      <c r="KSJ178" s="121"/>
      <c r="KSK178" s="80"/>
      <c r="KSL178" s="4"/>
      <c r="KSM178" s="4"/>
      <c r="KSN178" s="4"/>
      <c r="KSO178" s="4"/>
      <c r="KSP178" s="184"/>
      <c r="KSQ178" s="66"/>
      <c r="KSR178" s="83"/>
      <c r="KSS178" s="230"/>
      <c r="KST178" s="121"/>
      <c r="KSU178" s="80"/>
      <c r="KSV178" s="4"/>
      <c r="KSW178" s="4"/>
      <c r="KSX178" s="4"/>
      <c r="KSY178" s="4"/>
      <c r="KSZ178" s="184"/>
      <c r="KTA178" s="66"/>
      <c r="KTB178" s="83"/>
      <c r="KTC178" s="230"/>
      <c r="KTD178" s="121"/>
      <c r="KTE178" s="80"/>
      <c r="KTF178" s="4"/>
      <c r="KTG178" s="4"/>
      <c r="KTH178" s="4"/>
      <c r="KTI178" s="4"/>
      <c r="KTJ178" s="184"/>
      <c r="KTK178" s="66"/>
      <c r="KTL178" s="83"/>
      <c r="KTM178" s="230"/>
      <c r="KTN178" s="121"/>
      <c r="KTO178" s="80"/>
      <c r="KTP178" s="4"/>
      <c r="KTQ178" s="4"/>
      <c r="KTR178" s="4"/>
      <c r="KTS178" s="4"/>
      <c r="KTT178" s="184"/>
      <c r="KTU178" s="66"/>
      <c r="KTV178" s="83"/>
      <c r="KTW178" s="230"/>
      <c r="KTX178" s="121"/>
      <c r="KTY178" s="80"/>
      <c r="KTZ178" s="4"/>
      <c r="KUA178" s="4"/>
      <c r="KUB178" s="4"/>
      <c r="KUC178" s="4"/>
      <c r="KUD178" s="184"/>
      <c r="KUE178" s="66"/>
      <c r="KUF178" s="83"/>
      <c r="KUG178" s="230"/>
      <c r="KUH178" s="121"/>
      <c r="KUI178" s="80"/>
      <c r="KUJ178" s="4"/>
      <c r="KUK178" s="4"/>
      <c r="KUL178" s="4"/>
      <c r="KUM178" s="4"/>
      <c r="KUN178" s="184"/>
      <c r="KUO178" s="66"/>
      <c r="KUP178" s="83"/>
      <c r="KUQ178" s="230"/>
      <c r="KUR178" s="121"/>
      <c r="KUS178" s="80"/>
      <c r="KUT178" s="4"/>
      <c r="KUU178" s="4"/>
      <c r="KUV178" s="4"/>
      <c r="KUW178" s="4"/>
      <c r="KUX178" s="184"/>
      <c r="KUY178" s="66"/>
      <c r="KUZ178" s="83"/>
      <c r="KVA178" s="230"/>
      <c r="KVB178" s="121"/>
      <c r="KVC178" s="80"/>
      <c r="KVD178" s="4"/>
      <c r="KVE178" s="4"/>
      <c r="KVF178" s="4"/>
      <c r="KVG178" s="4"/>
      <c r="KVH178" s="184"/>
      <c r="KVI178" s="66"/>
      <c r="KVJ178" s="83"/>
      <c r="KVK178" s="230"/>
      <c r="KVL178" s="121"/>
      <c r="KVM178" s="80"/>
      <c r="KVN178" s="4"/>
      <c r="KVO178" s="4"/>
      <c r="KVP178" s="4"/>
      <c r="KVQ178" s="4"/>
      <c r="KVR178" s="184"/>
      <c r="KVS178" s="66"/>
      <c r="KVT178" s="83"/>
      <c r="KVU178" s="230"/>
      <c r="KVV178" s="121"/>
      <c r="KVW178" s="80"/>
      <c r="KVX178" s="4"/>
      <c r="KVY178" s="4"/>
      <c r="KVZ178" s="4"/>
      <c r="KWA178" s="4"/>
      <c r="KWB178" s="184"/>
      <c r="KWC178" s="66"/>
      <c r="KWD178" s="83"/>
      <c r="KWE178" s="230"/>
      <c r="KWF178" s="121"/>
      <c r="KWG178" s="80"/>
      <c r="KWH178" s="4"/>
      <c r="KWI178" s="4"/>
      <c r="KWJ178" s="4"/>
      <c r="KWK178" s="4"/>
      <c r="KWL178" s="184"/>
      <c r="KWM178" s="66"/>
      <c r="KWN178" s="83"/>
      <c r="KWO178" s="230"/>
      <c r="KWP178" s="121"/>
      <c r="KWQ178" s="80"/>
      <c r="KWR178" s="4"/>
      <c r="KWS178" s="4"/>
      <c r="KWT178" s="4"/>
      <c r="KWU178" s="4"/>
      <c r="KWV178" s="184"/>
      <c r="KWW178" s="66"/>
      <c r="KWX178" s="83"/>
      <c r="KWY178" s="230"/>
      <c r="KWZ178" s="121"/>
      <c r="KXA178" s="80"/>
      <c r="KXB178" s="4"/>
      <c r="KXC178" s="4"/>
      <c r="KXD178" s="4"/>
      <c r="KXE178" s="4"/>
      <c r="KXF178" s="184"/>
      <c r="KXG178" s="66"/>
      <c r="KXH178" s="83"/>
      <c r="KXI178" s="230"/>
      <c r="KXJ178" s="121"/>
      <c r="KXK178" s="80"/>
      <c r="KXL178" s="4"/>
      <c r="KXM178" s="4"/>
      <c r="KXN178" s="4"/>
      <c r="KXO178" s="4"/>
      <c r="KXP178" s="184"/>
      <c r="KXQ178" s="66"/>
      <c r="KXR178" s="83"/>
      <c r="KXS178" s="230"/>
      <c r="KXT178" s="121"/>
      <c r="KXU178" s="80"/>
      <c r="KXV178" s="4"/>
      <c r="KXW178" s="4"/>
      <c r="KXX178" s="4"/>
      <c r="KXY178" s="4"/>
      <c r="KXZ178" s="184"/>
      <c r="KYA178" s="66"/>
      <c r="KYB178" s="83"/>
      <c r="KYC178" s="230"/>
      <c r="KYD178" s="121"/>
      <c r="KYE178" s="80"/>
      <c r="KYF178" s="4"/>
      <c r="KYG178" s="4"/>
      <c r="KYH178" s="4"/>
      <c r="KYI178" s="4"/>
      <c r="KYJ178" s="184"/>
      <c r="KYK178" s="66"/>
      <c r="KYL178" s="83"/>
      <c r="KYM178" s="230"/>
      <c r="KYN178" s="121"/>
      <c r="KYO178" s="80"/>
      <c r="KYP178" s="4"/>
      <c r="KYQ178" s="4"/>
      <c r="KYR178" s="4"/>
      <c r="KYS178" s="4"/>
      <c r="KYT178" s="184"/>
      <c r="KYU178" s="66"/>
      <c r="KYV178" s="83"/>
      <c r="KYW178" s="230"/>
      <c r="KYX178" s="121"/>
      <c r="KYY178" s="80"/>
      <c r="KYZ178" s="4"/>
      <c r="KZA178" s="4"/>
      <c r="KZB178" s="4"/>
      <c r="KZC178" s="4"/>
      <c r="KZD178" s="184"/>
      <c r="KZE178" s="66"/>
      <c r="KZF178" s="83"/>
      <c r="KZG178" s="230"/>
      <c r="KZH178" s="121"/>
      <c r="KZI178" s="80"/>
      <c r="KZJ178" s="4"/>
      <c r="KZK178" s="4"/>
      <c r="KZL178" s="4"/>
      <c r="KZM178" s="4"/>
      <c r="KZN178" s="184"/>
      <c r="KZO178" s="66"/>
      <c r="KZP178" s="83"/>
      <c r="KZQ178" s="230"/>
      <c r="KZR178" s="121"/>
      <c r="KZS178" s="80"/>
      <c r="KZT178" s="4"/>
      <c r="KZU178" s="4"/>
      <c r="KZV178" s="4"/>
      <c r="KZW178" s="4"/>
      <c r="KZX178" s="184"/>
      <c r="KZY178" s="66"/>
      <c r="KZZ178" s="83"/>
      <c r="LAA178" s="230"/>
      <c r="LAB178" s="121"/>
      <c r="LAC178" s="80"/>
      <c r="LAD178" s="4"/>
      <c r="LAE178" s="4"/>
      <c r="LAF178" s="4"/>
      <c r="LAG178" s="4"/>
      <c r="LAH178" s="184"/>
      <c r="LAI178" s="66"/>
      <c r="LAJ178" s="83"/>
      <c r="LAK178" s="230"/>
      <c r="LAL178" s="121"/>
      <c r="LAM178" s="80"/>
      <c r="LAN178" s="4"/>
      <c r="LAO178" s="4"/>
      <c r="LAP178" s="4"/>
      <c r="LAQ178" s="4"/>
      <c r="LAR178" s="184"/>
      <c r="LAS178" s="66"/>
      <c r="LAT178" s="83"/>
      <c r="LAU178" s="230"/>
      <c r="LAV178" s="121"/>
      <c r="LAW178" s="80"/>
      <c r="LAX178" s="4"/>
      <c r="LAY178" s="4"/>
      <c r="LAZ178" s="4"/>
      <c r="LBA178" s="4"/>
      <c r="LBB178" s="184"/>
      <c r="LBC178" s="66"/>
      <c r="LBD178" s="83"/>
      <c r="LBE178" s="230"/>
      <c r="LBF178" s="121"/>
      <c r="LBG178" s="80"/>
      <c r="LBH178" s="4"/>
      <c r="LBI178" s="4"/>
      <c r="LBJ178" s="4"/>
      <c r="LBK178" s="4"/>
      <c r="LBL178" s="184"/>
      <c r="LBM178" s="66"/>
      <c r="LBN178" s="83"/>
      <c r="LBO178" s="230"/>
      <c r="LBP178" s="121"/>
      <c r="LBQ178" s="80"/>
      <c r="LBR178" s="4"/>
      <c r="LBS178" s="4"/>
      <c r="LBT178" s="4"/>
      <c r="LBU178" s="4"/>
      <c r="LBV178" s="184"/>
      <c r="LBW178" s="66"/>
      <c r="LBX178" s="83"/>
      <c r="LBY178" s="230"/>
      <c r="LBZ178" s="121"/>
      <c r="LCA178" s="80"/>
      <c r="LCB178" s="4"/>
      <c r="LCC178" s="4"/>
      <c r="LCD178" s="4"/>
      <c r="LCE178" s="4"/>
      <c r="LCF178" s="184"/>
      <c r="LCG178" s="66"/>
      <c r="LCH178" s="83"/>
      <c r="LCI178" s="230"/>
      <c r="LCJ178" s="121"/>
      <c r="LCK178" s="80"/>
      <c r="LCL178" s="4"/>
      <c r="LCM178" s="4"/>
      <c r="LCN178" s="4"/>
      <c r="LCO178" s="4"/>
      <c r="LCP178" s="184"/>
      <c r="LCQ178" s="66"/>
      <c r="LCR178" s="83"/>
      <c r="LCS178" s="230"/>
      <c r="LCT178" s="121"/>
      <c r="LCU178" s="80"/>
      <c r="LCV178" s="4"/>
      <c r="LCW178" s="4"/>
      <c r="LCX178" s="4"/>
      <c r="LCY178" s="4"/>
      <c r="LCZ178" s="184"/>
      <c r="LDA178" s="66"/>
      <c r="LDB178" s="83"/>
      <c r="LDC178" s="230"/>
      <c r="LDD178" s="121"/>
      <c r="LDE178" s="80"/>
      <c r="LDF178" s="4"/>
      <c r="LDG178" s="4"/>
      <c r="LDH178" s="4"/>
      <c r="LDI178" s="4"/>
      <c r="LDJ178" s="184"/>
      <c r="LDK178" s="66"/>
      <c r="LDL178" s="83"/>
      <c r="LDM178" s="230"/>
      <c r="LDN178" s="121"/>
      <c r="LDO178" s="80"/>
      <c r="LDP178" s="4"/>
      <c r="LDQ178" s="4"/>
      <c r="LDR178" s="4"/>
      <c r="LDS178" s="4"/>
      <c r="LDT178" s="184"/>
      <c r="LDU178" s="66"/>
      <c r="LDV178" s="83"/>
      <c r="LDW178" s="230"/>
      <c r="LDX178" s="121"/>
      <c r="LDY178" s="80"/>
      <c r="LDZ178" s="4"/>
      <c r="LEA178" s="4"/>
      <c r="LEB178" s="4"/>
      <c r="LEC178" s="4"/>
      <c r="LED178" s="184"/>
      <c r="LEE178" s="66"/>
      <c r="LEF178" s="83"/>
      <c r="LEG178" s="230"/>
      <c r="LEH178" s="121"/>
      <c r="LEI178" s="80"/>
      <c r="LEJ178" s="4"/>
      <c r="LEK178" s="4"/>
      <c r="LEL178" s="4"/>
      <c r="LEM178" s="4"/>
      <c r="LEN178" s="184"/>
      <c r="LEO178" s="66"/>
      <c r="LEP178" s="83"/>
      <c r="LEQ178" s="230"/>
      <c r="LER178" s="121"/>
      <c r="LES178" s="80"/>
      <c r="LET178" s="4"/>
      <c r="LEU178" s="4"/>
      <c r="LEV178" s="4"/>
      <c r="LEW178" s="4"/>
      <c r="LEX178" s="184"/>
      <c r="LEY178" s="66"/>
      <c r="LEZ178" s="83"/>
      <c r="LFA178" s="230"/>
      <c r="LFB178" s="121"/>
      <c r="LFC178" s="80"/>
      <c r="LFD178" s="4"/>
      <c r="LFE178" s="4"/>
      <c r="LFF178" s="4"/>
      <c r="LFG178" s="4"/>
      <c r="LFH178" s="184"/>
      <c r="LFI178" s="66"/>
      <c r="LFJ178" s="83"/>
      <c r="LFK178" s="230"/>
      <c r="LFL178" s="121"/>
      <c r="LFM178" s="80"/>
      <c r="LFN178" s="4"/>
      <c r="LFO178" s="4"/>
      <c r="LFP178" s="4"/>
      <c r="LFQ178" s="4"/>
      <c r="LFR178" s="184"/>
      <c r="LFS178" s="66"/>
      <c r="LFT178" s="83"/>
      <c r="LFU178" s="230"/>
      <c r="LFV178" s="121"/>
      <c r="LFW178" s="80"/>
      <c r="LFX178" s="4"/>
      <c r="LFY178" s="4"/>
      <c r="LFZ178" s="4"/>
      <c r="LGA178" s="4"/>
      <c r="LGB178" s="184"/>
      <c r="LGC178" s="66"/>
      <c r="LGD178" s="83"/>
      <c r="LGE178" s="230"/>
      <c r="LGF178" s="121"/>
      <c r="LGG178" s="80"/>
      <c r="LGH178" s="4"/>
      <c r="LGI178" s="4"/>
      <c r="LGJ178" s="4"/>
      <c r="LGK178" s="4"/>
      <c r="LGL178" s="184"/>
      <c r="LGM178" s="66"/>
      <c r="LGN178" s="83"/>
      <c r="LGO178" s="230"/>
      <c r="LGP178" s="121"/>
      <c r="LGQ178" s="80"/>
      <c r="LGR178" s="4"/>
      <c r="LGS178" s="4"/>
      <c r="LGT178" s="4"/>
      <c r="LGU178" s="4"/>
      <c r="LGV178" s="184"/>
      <c r="LGW178" s="66"/>
      <c r="LGX178" s="83"/>
      <c r="LGY178" s="230"/>
      <c r="LGZ178" s="121"/>
      <c r="LHA178" s="80"/>
      <c r="LHB178" s="4"/>
      <c r="LHC178" s="4"/>
      <c r="LHD178" s="4"/>
      <c r="LHE178" s="4"/>
      <c r="LHF178" s="184"/>
      <c r="LHG178" s="66"/>
      <c r="LHH178" s="83"/>
      <c r="LHI178" s="230"/>
      <c r="LHJ178" s="121"/>
      <c r="LHK178" s="80"/>
      <c r="LHL178" s="4"/>
      <c r="LHM178" s="4"/>
      <c r="LHN178" s="4"/>
      <c r="LHO178" s="4"/>
      <c r="LHP178" s="184"/>
      <c r="LHQ178" s="66"/>
      <c r="LHR178" s="83"/>
      <c r="LHS178" s="230"/>
      <c r="LHT178" s="121"/>
      <c r="LHU178" s="80"/>
      <c r="LHV178" s="4"/>
      <c r="LHW178" s="4"/>
      <c r="LHX178" s="4"/>
      <c r="LHY178" s="4"/>
      <c r="LHZ178" s="184"/>
      <c r="LIA178" s="66"/>
      <c r="LIB178" s="83"/>
      <c r="LIC178" s="230"/>
      <c r="LID178" s="121"/>
      <c r="LIE178" s="80"/>
      <c r="LIF178" s="4"/>
      <c r="LIG178" s="4"/>
      <c r="LIH178" s="4"/>
      <c r="LII178" s="4"/>
      <c r="LIJ178" s="184"/>
      <c r="LIK178" s="66"/>
      <c r="LIL178" s="83"/>
      <c r="LIM178" s="230"/>
      <c r="LIN178" s="121"/>
      <c r="LIO178" s="80"/>
      <c r="LIP178" s="4"/>
      <c r="LIQ178" s="4"/>
      <c r="LIR178" s="4"/>
      <c r="LIS178" s="4"/>
      <c r="LIT178" s="184"/>
      <c r="LIU178" s="66"/>
      <c r="LIV178" s="83"/>
      <c r="LIW178" s="230"/>
      <c r="LIX178" s="121"/>
      <c r="LIY178" s="80"/>
      <c r="LIZ178" s="4"/>
      <c r="LJA178" s="4"/>
      <c r="LJB178" s="4"/>
      <c r="LJC178" s="4"/>
      <c r="LJD178" s="184"/>
      <c r="LJE178" s="66"/>
      <c r="LJF178" s="83"/>
      <c r="LJG178" s="230"/>
      <c r="LJH178" s="121"/>
      <c r="LJI178" s="80"/>
      <c r="LJJ178" s="4"/>
      <c r="LJK178" s="4"/>
      <c r="LJL178" s="4"/>
      <c r="LJM178" s="4"/>
      <c r="LJN178" s="184"/>
      <c r="LJO178" s="66"/>
      <c r="LJP178" s="83"/>
      <c r="LJQ178" s="230"/>
      <c r="LJR178" s="121"/>
      <c r="LJS178" s="80"/>
      <c r="LJT178" s="4"/>
      <c r="LJU178" s="4"/>
      <c r="LJV178" s="4"/>
      <c r="LJW178" s="4"/>
      <c r="LJX178" s="184"/>
      <c r="LJY178" s="66"/>
      <c r="LJZ178" s="83"/>
      <c r="LKA178" s="230"/>
      <c r="LKB178" s="121"/>
      <c r="LKC178" s="80"/>
      <c r="LKD178" s="4"/>
      <c r="LKE178" s="4"/>
      <c r="LKF178" s="4"/>
      <c r="LKG178" s="4"/>
      <c r="LKH178" s="184"/>
      <c r="LKI178" s="66"/>
      <c r="LKJ178" s="83"/>
      <c r="LKK178" s="230"/>
      <c r="LKL178" s="121"/>
      <c r="LKM178" s="80"/>
      <c r="LKN178" s="4"/>
      <c r="LKO178" s="4"/>
      <c r="LKP178" s="4"/>
      <c r="LKQ178" s="4"/>
      <c r="LKR178" s="184"/>
      <c r="LKS178" s="66"/>
      <c r="LKT178" s="83"/>
      <c r="LKU178" s="230"/>
      <c r="LKV178" s="121"/>
      <c r="LKW178" s="80"/>
      <c r="LKX178" s="4"/>
      <c r="LKY178" s="4"/>
      <c r="LKZ178" s="4"/>
      <c r="LLA178" s="4"/>
      <c r="LLB178" s="184"/>
      <c r="LLC178" s="66"/>
      <c r="LLD178" s="83"/>
      <c r="LLE178" s="230"/>
      <c r="LLF178" s="121"/>
      <c r="LLG178" s="80"/>
      <c r="LLH178" s="4"/>
      <c r="LLI178" s="4"/>
      <c r="LLJ178" s="4"/>
      <c r="LLK178" s="4"/>
      <c r="LLL178" s="184"/>
      <c r="LLM178" s="66"/>
      <c r="LLN178" s="83"/>
      <c r="LLO178" s="230"/>
      <c r="LLP178" s="121"/>
      <c r="LLQ178" s="80"/>
      <c r="LLR178" s="4"/>
      <c r="LLS178" s="4"/>
      <c r="LLT178" s="4"/>
      <c r="LLU178" s="4"/>
      <c r="LLV178" s="184"/>
      <c r="LLW178" s="66"/>
      <c r="LLX178" s="83"/>
      <c r="LLY178" s="230"/>
      <c r="LLZ178" s="121"/>
      <c r="LMA178" s="80"/>
      <c r="LMB178" s="4"/>
      <c r="LMC178" s="4"/>
      <c r="LMD178" s="4"/>
      <c r="LME178" s="4"/>
      <c r="LMF178" s="184"/>
      <c r="LMG178" s="66"/>
      <c r="LMH178" s="83"/>
      <c r="LMI178" s="230"/>
      <c r="LMJ178" s="121"/>
      <c r="LMK178" s="80"/>
      <c r="LML178" s="4"/>
      <c r="LMM178" s="4"/>
      <c r="LMN178" s="4"/>
      <c r="LMO178" s="4"/>
      <c r="LMP178" s="184"/>
      <c r="LMQ178" s="66"/>
      <c r="LMR178" s="83"/>
      <c r="LMS178" s="230"/>
      <c r="LMT178" s="121"/>
      <c r="LMU178" s="80"/>
      <c r="LMV178" s="4"/>
      <c r="LMW178" s="4"/>
      <c r="LMX178" s="4"/>
      <c r="LMY178" s="4"/>
      <c r="LMZ178" s="184"/>
      <c r="LNA178" s="66"/>
      <c r="LNB178" s="83"/>
      <c r="LNC178" s="230"/>
      <c r="LND178" s="121"/>
      <c r="LNE178" s="80"/>
      <c r="LNF178" s="4"/>
      <c r="LNG178" s="4"/>
      <c r="LNH178" s="4"/>
      <c r="LNI178" s="4"/>
      <c r="LNJ178" s="184"/>
      <c r="LNK178" s="66"/>
      <c r="LNL178" s="83"/>
      <c r="LNM178" s="230"/>
      <c r="LNN178" s="121"/>
      <c r="LNO178" s="80"/>
      <c r="LNP178" s="4"/>
      <c r="LNQ178" s="4"/>
      <c r="LNR178" s="4"/>
      <c r="LNS178" s="4"/>
      <c r="LNT178" s="184"/>
      <c r="LNU178" s="66"/>
      <c r="LNV178" s="83"/>
      <c r="LNW178" s="230"/>
      <c r="LNX178" s="121"/>
      <c r="LNY178" s="80"/>
      <c r="LNZ178" s="4"/>
      <c r="LOA178" s="4"/>
      <c r="LOB178" s="4"/>
      <c r="LOC178" s="4"/>
      <c r="LOD178" s="184"/>
      <c r="LOE178" s="66"/>
      <c r="LOF178" s="83"/>
      <c r="LOG178" s="230"/>
      <c r="LOH178" s="121"/>
      <c r="LOI178" s="80"/>
      <c r="LOJ178" s="4"/>
      <c r="LOK178" s="4"/>
      <c r="LOL178" s="4"/>
      <c r="LOM178" s="4"/>
      <c r="LON178" s="184"/>
      <c r="LOO178" s="66"/>
      <c r="LOP178" s="83"/>
      <c r="LOQ178" s="230"/>
      <c r="LOR178" s="121"/>
      <c r="LOS178" s="80"/>
      <c r="LOT178" s="4"/>
      <c r="LOU178" s="4"/>
      <c r="LOV178" s="4"/>
      <c r="LOW178" s="4"/>
      <c r="LOX178" s="184"/>
      <c r="LOY178" s="66"/>
      <c r="LOZ178" s="83"/>
      <c r="LPA178" s="230"/>
      <c r="LPB178" s="121"/>
      <c r="LPC178" s="80"/>
      <c r="LPD178" s="4"/>
      <c r="LPE178" s="4"/>
      <c r="LPF178" s="4"/>
      <c r="LPG178" s="4"/>
      <c r="LPH178" s="184"/>
      <c r="LPI178" s="66"/>
      <c r="LPJ178" s="83"/>
      <c r="LPK178" s="230"/>
      <c r="LPL178" s="121"/>
      <c r="LPM178" s="80"/>
      <c r="LPN178" s="4"/>
      <c r="LPO178" s="4"/>
      <c r="LPP178" s="4"/>
      <c r="LPQ178" s="4"/>
      <c r="LPR178" s="184"/>
      <c r="LPS178" s="66"/>
      <c r="LPT178" s="83"/>
      <c r="LPU178" s="230"/>
      <c r="LPV178" s="121"/>
      <c r="LPW178" s="80"/>
      <c r="LPX178" s="4"/>
      <c r="LPY178" s="4"/>
      <c r="LPZ178" s="4"/>
      <c r="LQA178" s="4"/>
      <c r="LQB178" s="184"/>
      <c r="LQC178" s="66"/>
      <c r="LQD178" s="83"/>
      <c r="LQE178" s="230"/>
      <c r="LQF178" s="121"/>
      <c r="LQG178" s="80"/>
      <c r="LQH178" s="4"/>
      <c r="LQI178" s="4"/>
      <c r="LQJ178" s="4"/>
      <c r="LQK178" s="4"/>
      <c r="LQL178" s="184"/>
      <c r="LQM178" s="66"/>
      <c r="LQN178" s="83"/>
      <c r="LQO178" s="230"/>
      <c r="LQP178" s="121"/>
      <c r="LQQ178" s="80"/>
      <c r="LQR178" s="4"/>
      <c r="LQS178" s="4"/>
      <c r="LQT178" s="4"/>
      <c r="LQU178" s="4"/>
      <c r="LQV178" s="184"/>
      <c r="LQW178" s="66"/>
      <c r="LQX178" s="83"/>
      <c r="LQY178" s="230"/>
      <c r="LQZ178" s="121"/>
      <c r="LRA178" s="80"/>
      <c r="LRB178" s="4"/>
      <c r="LRC178" s="4"/>
      <c r="LRD178" s="4"/>
      <c r="LRE178" s="4"/>
      <c r="LRF178" s="184"/>
      <c r="LRG178" s="66"/>
      <c r="LRH178" s="83"/>
      <c r="LRI178" s="230"/>
      <c r="LRJ178" s="121"/>
      <c r="LRK178" s="80"/>
      <c r="LRL178" s="4"/>
      <c r="LRM178" s="4"/>
      <c r="LRN178" s="4"/>
      <c r="LRO178" s="4"/>
      <c r="LRP178" s="184"/>
      <c r="LRQ178" s="66"/>
      <c r="LRR178" s="83"/>
      <c r="LRS178" s="230"/>
      <c r="LRT178" s="121"/>
      <c r="LRU178" s="80"/>
      <c r="LRV178" s="4"/>
      <c r="LRW178" s="4"/>
      <c r="LRX178" s="4"/>
      <c r="LRY178" s="4"/>
      <c r="LRZ178" s="184"/>
      <c r="LSA178" s="66"/>
      <c r="LSB178" s="83"/>
      <c r="LSC178" s="230"/>
      <c r="LSD178" s="121"/>
      <c r="LSE178" s="80"/>
      <c r="LSF178" s="4"/>
      <c r="LSG178" s="4"/>
      <c r="LSH178" s="4"/>
      <c r="LSI178" s="4"/>
      <c r="LSJ178" s="184"/>
      <c r="LSK178" s="66"/>
      <c r="LSL178" s="83"/>
      <c r="LSM178" s="230"/>
      <c r="LSN178" s="121"/>
      <c r="LSO178" s="80"/>
      <c r="LSP178" s="4"/>
      <c r="LSQ178" s="4"/>
      <c r="LSR178" s="4"/>
      <c r="LSS178" s="4"/>
      <c r="LST178" s="184"/>
      <c r="LSU178" s="66"/>
      <c r="LSV178" s="83"/>
      <c r="LSW178" s="230"/>
      <c r="LSX178" s="121"/>
      <c r="LSY178" s="80"/>
      <c r="LSZ178" s="4"/>
      <c r="LTA178" s="4"/>
      <c r="LTB178" s="4"/>
      <c r="LTC178" s="4"/>
      <c r="LTD178" s="184"/>
      <c r="LTE178" s="66"/>
      <c r="LTF178" s="83"/>
      <c r="LTG178" s="230"/>
      <c r="LTH178" s="121"/>
      <c r="LTI178" s="80"/>
      <c r="LTJ178" s="4"/>
      <c r="LTK178" s="4"/>
      <c r="LTL178" s="4"/>
      <c r="LTM178" s="4"/>
      <c r="LTN178" s="184"/>
      <c r="LTO178" s="66"/>
      <c r="LTP178" s="83"/>
      <c r="LTQ178" s="230"/>
      <c r="LTR178" s="121"/>
      <c r="LTS178" s="80"/>
      <c r="LTT178" s="4"/>
      <c r="LTU178" s="4"/>
      <c r="LTV178" s="4"/>
      <c r="LTW178" s="4"/>
      <c r="LTX178" s="184"/>
      <c r="LTY178" s="66"/>
      <c r="LTZ178" s="83"/>
      <c r="LUA178" s="230"/>
      <c r="LUB178" s="121"/>
      <c r="LUC178" s="80"/>
      <c r="LUD178" s="4"/>
      <c r="LUE178" s="4"/>
      <c r="LUF178" s="4"/>
      <c r="LUG178" s="4"/>
      <c r="LUH178" s="184"/>
      <c r="LUI178" s="66"/>
      <c r="LUJ178" s="83"/>
      <c r="LUK178" s="230"/>
      <c r="LUL178" s="121"/>
      <c r="LUM178" s="80"/>
      <c r="LUN178" s="4"/>
      <c r="LUO178" s="4"/>
      <c r="LUP178" s="4"/>
      <c r="LUQ178" s="4"/>
      <c r="LUR178" s="184"/>
      <c r="LUS178" s="66"/>
      <c r="LUT178" s="83"/>
      <c r="LUU178" s="230"/>
      <c r="LUV178" s="121"/>
      <c r="LUW178" s="80"/>
      <c r="LUX178" s="4"/>
      <c r="LUY178" s="4"/>
      <c r="LUZ178" s="4"/>
      <c r="LVA178" s="4"/>
      <c r="LVB178" s="184"/>
      <c r="LVC178" s="66"/>
      <c r="LVD178" s="83"/>
      <c r="LVE178" s="230"/>
      <c r="LVF178" s="121"/>
      <c r="LVG178" s="80"/>
      <c r="LVH178" s="4"/>
      <c r="LVI178" s="4"/>
      <c r="LVJ178" s="4"/>
      <c r="LVK178" s="4"/>
      <c r="LVL178" s="184"/>
      <c r="LVM178" s="66"/>
      <c r="LVN178" s="83"/>
      <c r="LVO178" s="230"/>
      <c r="LVP178" s="121"/>
      <c r="LVQ178" s="80"/>
      <c r="LVR178" s="4"/>
      <c r="LVS178" s="4"/>
      <c r="LVT178" s="4"/>
      <c r="LVU178" s="4"/>
      <c r="LVV178" s="184"/>
      <c r="LVW178" s="66"/>
      <c r="LVX178" s="83"/>
      <c r="LVY178" s="230"/>
      <c r="LVZ178" s="121"/>
      <c r="LWA178" s="80"/>
      <c r="LWB178" s="4"/>
      <c r="LWC178" s="4"/>
      <c r="LWD178" s="4"/>
      <c r="LWE178" s="4"/>
      <c r="LWF178" s="184"/>
      <c r="LWG178" s="66"/>
      <c r="LWH178" s="83"/>
      <c r="LWI178" s="230"/>
      <c r="LWJ178" s="121"/>
      <c r="LWK178" s="80"/>
      <c r="LWL178" s="4"/>
      <c r="LWM178" s="4"/>
      <c r="LWN178" s="4"/>
      <c r="LWO178" s="4"/>
      <c r="LWP178" s="184"/>
      <c r="LWQ178" s="66"/>
      <c r="LWR178" s="83"/>
      <c r="LWS178" s="230"/>
      <c r="LWT178" s="121"/>
      <c r="LWU178" s="80"/>
      <c r="LWV178" s="4"/>
      <c r="LWW178" s="4"/>
      <c r="LWX178" s="4"/>
      <c r="LWY178" s="4"/>
      <c r="LWZ178" s="184"/>
      <c r="LXA178" s="66"/>
      <c r="LXB178" s="83"/>
      <c r="LXC178" s="230"/>
      <c r="LXD178" s="121"/>
      <c r="LXE178" s="80"/>
      <c r="LXF178" s="4"/>
      <c r="LXG178" s="4"/>
      <c r="LXH178" s="4"/>
      <c r="LXI178" s="4"/>
      <c r="LXJ178" s="184"/>
      <c r="LXK178" s="66"/>
      <c r="LXL178" s="83"/>
      <c r="LXM178" s="230"/>
      <c r="LXN178" s="121"/>
      <c r="LXO178" s="80"/>
      <c r="LXP178" s="4"/>
      <c r="LXQ178" s="4"/>
      <c r="LXR178" s="4"/>
      <c r="LXS178" s="4"/>
      <c r="LXT178" s="184"/>
      <c r="LXU178" s="66"/>
      <c r="LXV178" s="83"/>
      <c r="LXW178" s="230"/>
      <c r="LXX178" s="121"/>
      <c r="LXY178" s="80"/>
      <c r="LXZ178" s="4"/>
      <c r="LYA178" s="4"/>
      <c r="LYB178" s="4"/>
      <c r="LYC178" s="4"/>
      <c r="LYD178" s="184"/>
      <c r="LYE178" s="66"/>
      <c r="LYF178" s="83"/>
      <c r="LYG178" s="230"/>
      <c r="LYH178" s="121"/>
      <c r="LYI178" s="80"/>
      <c r="LYJ178" s="4"/>
      <c r="LYK178" s="4"/>
      <c r="LYL178" s="4"/>
      <c r="LYM178" s="4"/>
      <c r="LYN178" s="184"/>
      <c r="LYO178" s="66"/>
      <c r="LYP178" s="83"/>
      <c r="LYQ178" s="230"/>
      <c r="LYR178" s="121"/>
      <c r="LYS178" s="80"/>
      <c r="LYT178" s="4"/>
      <c r="LYU178" s="4"/>
      <c r="LYV178" s="4"/>
      <c r="LYW178" s="4"/>
      <c r="LYX178" s="184"/>
      <c r="LYY178" s="66"/>
      <c r="LYZ178" s="83"/>
      <c r="LZA178" s="230"/>
      <c r="LZB178" s="121"/>
      <c r="LZC178" s="80"/>
      <c r="LZD178" s="4"/>
      <c r="LZE178" s="4"/>
      <c r="LZF178" s="4"/>
      <c r="LZG178" s="4"/>
      <c r="LZH178" s="184"/>
      <c r="LZI178" s="66"/>
      <c r="LZJ178" s="83"/>
      <c r="LZK178" s="230"/>
      <c r="LZL178" s="121"/>
      <c r="LZM178" s="80"/>
      <c r="LZN178" s="4"/>
      <c r="LZO178" s="4"/>
      <c r="LZP178" s="4"/>
      <c r="LZQ178" s="4"/>
      <c r="LZR178" s="184"/>
      <c r="LZS178" s="66"/>
      <c r="LZT178" s="83"/>
      <c r="LZU178" s="230"/>
      <c r="LZV178" s="121"/>
      <c r="LZW178" s="80"/>
      <c r="LZX178" s="4"/>
      <c r="LZY178" s="4"/>
      <c r="LZZ178" s="4"/>
      <c r="MAA178" s="4"/>
      <c r="MAB178" s="184"/>
      <c r="MAC178" s="66"/>
      <c r="MAD178" s="83"/>
      <c r="MAE178" s="230"/>
      <c r="MAF178" s="121"/>
      <c r="MAG178" s="80"/>
      <c r="MAH178" s="4"/>
      <c r="MAI178" s="4"/>
      <c r="MAJ178" s="4"/>
      <c r="MAK178" s="4"/>
      <c r="MAL178" s="184"/>
      <c r="MAM178" s="66"/>
      <c r="MAN178" s="83"/>
      <c r="MAO178" s="230"/>
      <c r="MAP178" s="121"/>
      <c r="MAQ178" s="80"/>
      <c r="MAR178" s="4"/>
      <c r="MAS178" s="4"/>
      <c r="MAT178" s="4"/>
      <c r="MAU178" s="4"/>
      <c r="MAV178" s="184"/>
      <c r="MAW178" s="66"/>
      <c r="MAX178" s="83"/>
      <c r="MAY178" s="230"/>
      <c r="MAZ178" s="121"/>
      <c r="MBA178" s="80"/>
      <c r="MBB178" s="4"/>
      <c r="MBC178" s="4"/>
      <c r="MBD178" s="4"/>
      <c r="MBE178" s="4"/>
      <c r="MBF178" s="184"/>
      <c r="MBG178" s="66"/>
      <c r="MBH178" s="83"/>
      <c r="MBI178" s="230"/>
      <c r="MBJ178" s="121"/>
      <c r="MBK178" s="80"/>
      <c r="MBL178" s="4"/>
      <c r="MBM178" s="4"/>
      <c r="MBN178" s="4"/>
      <c r="MBO178" s="4"/>
      <c r="MBP178" s="184"/>
      <c r="MBQ178" s="66"/>
      <c r="MBR178" s="83"/>
      <c r="MBS178" s="230"/>
      <c r="MBT178" s="121"/>
      <c r="MBU178" s="80"/>
      <c r="MBV178" s="4"/>
      <c r="MBW178" s="4"/>
      <c r="MBX178" s="4"/>
      <c r="MBY178" s="4"/>
      <c r="MBZ178" s="184"/>
      <c r="MCA178" s="66"/>
      <c r="MCB178" s="83"/>
      <c r="MCC178" s="230"/>
      <c r="MCD178" s="121"/>
      <c r="MCE178" s="80"/>
      <c r="MCF178" s="4"/>
      <c r="MCG178" s="4"/>
      <c r="MCH178" s="4"/>
      <c r="MCI178" s="4"/>
      <c r="MCJ178" s="184"/>
      <c r="MCK178" s="66"/>
      <c r="MCL178" s="83"/>
      <c r="MCM178" s="230"/>
      <c r="MCN178" s="121"/>
      <c r="MCO178" s="80"/>
      <c r="MCP178" s="4"/>
      <c r="MCQ178" s="4"/>
      <c r="MCR178" s="4"/>
      <c r="MCS178" s="4"/>
      <c r="MCT178" s="184"/>
      <c r="MCU178" s="66"/>
      <c r="MCV178" s="83"/>
      <c r="MCW178" s="230"/>
      <c r="MCX178" s="121"/>
      <c r="MCY178" s="80"/>
      <c r="MCZ178" s="4"/>
      <c r="MDA178" s="4"/>
      <c r="MDB178" s="4"/>
      <c r="MDC178" s="4"/>
      <c r="MDD178" s="184"/>
      <c r="MDE178" s="66"/>
      <c r="MDF178" s="83"/>
      <c r="MDG178" s="230"/>
      <c r="MDH178" s="121"/>
      <c r="MDI178" s="80"/>
      <c r="MDJ178" s="4"/>
      <c r="MDK178" s="4"/>
      <c r="MDL178" s="4"/>
      <c r="MDM178" s="4"/>
      <c r="MDN178" s="184"/>
      <c r="MDO178" s="66"/>
      <c r="MDP178" s="83"/>
      <c r="MDQ178" s="230"/>
      <c r="MDR178" s="121"/>
      <c r="MDS178" s="80"/>
      <c r="MDT178" s="4"/>
      <c r="MDU178" s="4"/>
      <c r="MDV178" s="4"/>
      <c r="MDW178" s="4"/>
      <c r="MDX178" s="184"/>
      <c r="MDY178" s="66"/>
      <c r="MDZ178" s="83"/>
      <c r="MEA178" s="230"/>
      <c r="MEB178" s="121"/>
      <c r="MEC178" s="80"/>
      <c r="MED178" s="4"/>
      <c r="MEE178" s="4"/>
      <c r="MEF178" s="4"/>
      <c r="MEG178" s="4"/>
      <c r="MEH178" s="184"/>
      <c r="MEI178" s="66"/>
      <c r="MEJ178" s="83"/>
      <c r="MEK178" s="230"/>
      <c r="MEL178" s="121"/>
      <c r="MEM178" s="80"/>
      <c r="MEN178" s="4"/>
      <c r="MEO178" s="4"/>
      <c r="MEP178" s="4"/>
      <c r="MEQ178" s="4"/>
      <c r="MER178" s="184"/>
      <c r="MES178" s="66"/>
      <c r="MET178" s="83"/>
      <c r="MEU178" s="230"/>
      <c r="MEV178" s="121"/>
      <c r="MEW178" s="80"/>
      <c r="MEX178" s="4"/>
      <c r="MEY178" s="4"/>
      <c r="MEZ178" s="4"/>
      <c r="MFA178" s="4"/>
      <c r="MFB178" s="184"/>
      <c r="MFC178" s="66"/>
      <c r="MFD178" s="83"/>
      <c r="MFE178" s="230"/>
      <c r="MFF178" s="121"/>
      <c r="MFG178" s="80"/>
      <c r="MFH178" s="4"/>
      <c r="MFI178" s="4"/>
      <c r="MFJ178" s="4"/>
      <c r="MFK178" s="4"/>
      <c r="MFL178" s="184"/>
      <c r="MFM178" s="66"/>
      <c r="MFN178" s="83"/>
      <c r="MFO178" s="230"/>
      <c r="MFP178" s="121"/>
      <c r="MFQ178" s="80"/>
      <c r="MFR178" s="4"/>
      <c r="MFS178" s="4"/>
      <c r="MFT178" s="4"/>
      <c r="MFU178" s="4"/>
      <c r="MFV178" s="184"/>
      <c r="MFW178" s="66"/>
      <c r="MFX178" s="83"/>
      <c r="MFY178" s="230"/>
      <c r="MFZ178" s="121"/>
      <c r="MGA178" s="80"/>
      <c r="MGB178" s="4"/>
      <c r="MGC178" s="4"/>
      <c r="MGD178" s="4"/>
      <c r="MGE178" s="4"/>
      <c r="MGF178" s="184"/>
      <c r="MGG178" s="66"/>
      <c r="MGH178" s="83"/>
      <c r="MGI178" s="230"/>
      <c r="MGJ178" s="121"/>
      <c r="MGK178" s="80"/>
      <c r="MGL178" s="4"/>
      <c r="MGM178" s="4"/>
      <c r="MGN178" s="4"/>
      <c r="MGO178" s="4"/>
      <c r="MGP178" s="184"/>
      <c r="MGQ178" s="66"/>
      <c r="MGR178" s="83"/>
      <c r="MGS178" s="230"/>
      <c r="MGT178" s="121"/>
      <c r="MGU178" s="80"/>
      <c r="MGV178" s="4"/>
      <c r="MGW178" s="4"/>
      <c r="MGX178" s="4"/>
      <c r="MGY178" s="4"/>
      <c r="MGZ178" s="184"/>
      <c r="MHA178" s="66"/>
      <c r="MHB178" s="83"/>
      <c r="MHC178" s="230"/>
      <c r="MHD178" s="121"/>
      <c r="MHE178" s="80"/>
      <c r="MHF178" s="4"/>
      <c r="MHG178" s="4"/>
      <c r="MHH178" s="4"/>
      <c r="MHI178" s="4"/>
      <c r="MHJ178" s="184"/>
      <c r="MHK178" s="66"/>
      <c r="MHL178" s="83"/>
      <c r="MHM178" s="230"/>
      <c r="MHN178" s="121"/>
      <c r="MHO178" s="80"/>
      <c r="MHP178" s="4"/>
      <c r="MHQ178" s="4"/>
      <c r="MHR178" s="4"/>
      <c r="MHS178" s="4"/>
      <c r="MHT178" s="184"/>
      <c r="MHU178" s="66"/>
      <c r="MHV178" s="83"/>
      <c r="MHW178" s="230"/>
      <c r="MHX178" s="121"/>
      <c r="MHY178" s="80"/>
      <c r="MHZ178" s="4"/>
      <c r="MIA178" s="4"/>
      <c r="MIB178" s="4"/>
      <c r="MIC178" s="4"/>
      <c r="MID178" s="184"/>
      <c r="MIE178" s="66"/>
      <c r="MIF178" s="83"/>
      <c r="MIG178" s="230"/>
      <c r="MIH178" s="121"/>
      <c r="MII178" s="80"/>
      <c r="MIJ178" s="4"/>
      <c r="MIK178" s="4"/>
      <c r="MIL178" s="4"/>
      <c r="MIM178" s="4"/>
      <c r="MIN178" s="184"/>
      <c r="MIO178" s="66"/>
      <c r="MIP178" s="83"/>
      <c r="MIQ178" s="230"/>
      <c r="MIR178" s="121"/>
      <c r="MIS178" s="80"/>
      <c r="MIT178" s="4"/>
      <c r="MIU178" s="4"/>
      <c r="MIV178" s="4"/>
      <c r="MIW178" s="4"/>
      <c r="MIX178" s="184"/>
      <c r="MIY178" s="66"/>
      <c r="MIZ178" s="83"/>
      <c r="MJA178" s="230"/>
      <c r="MJB178" s="121"/>
      <c r="MJC178" s="80"/>
      <c r="MJD178" s="4"/>
      <c r="MJE178" s="4"/>
      <c r="MJF178" s="4"/>
      <c r="MJG178" s="4"/>
      <c r="MJH178" s="184"/>
      <c r="MJI178" s="66"/>
      <c r="MJJ178" s="83"/>
      <c r="MJK178" s="230"/>
      <c r="MJL178" s="121"/>
      <c r="MJM178" s="80"/>
      <c r="MJN178" s="4"/>
      <c r="MJO178" s="4"/>
      <c r="MJP178" s="4"/>
      <c r="MJQ178" s="4"/>
      <c r="MJR178" s="184"/>
      <c r="MJS178" s="66"/>
      <c r="MJT178" s="83"/>
      <c r="MJU178" s="230"/>
      <c r="MJV178" s="121"/>
      <c r="MJW178" s="80"/>
      <c r="MJX178" s="4"/>
      <c r="MJY178" s="4"/>
      <c r="MJZ178" s="4"/>
      <c r="MKA178" s="4"/>
      <c r="MKB178" s="184"/>
      <c r="MKC178" s="66"/>
      <c r="MKD178" s="83"/>
      <c r="MKE178" s="230"/>
      <c r="MKF178" s="121"/>
      <c r="MKG178" s="80"/>
      <c r="MKH178" s="4"/>
      <c r="MKI178" s="4"/>
      <c r="MKJ178" s="4"/>
      <c r="MKK178" s="4"/>
      <c r="MKL178" s="184"/>
      <c r="MKM178" s="66"/>
      <c r="MKN178" s="83"/>
      <c r="MKO178" s="230"/>
      <c r="MKP178" s="121"/>
      <c r="MKQ178" s="80"/>
      <c r="MKR178" s="4"/>
      <c r="MKS178" s="4"/>
      <c r="MKT178" s="4"/>
      <c r="MKU178" s="4"/>
      <c r="MKV178" s="184"/>
      <c r="MKW178" s="66"/>
      <c r="MKX178" s="83"/>
      <c r="MKY178" s="230"/>
      <c r="MKZ178" s="121"/>
      <c r="MLA178" s="80"/>
      <c r="MLB178" s="4"/>
      <c r="MLC178" s="4"/>
      <c r="MLD178" s="4"/>
      <c r="MLE178" s="4"/>
      <c r="MLF178" s="184"/>
      <c r="MLG178" s="66"/>
      <c r="MLH178" s="83"/>
      <c r="MLI178" s="230"/>
      <c r="MLJ178" s="121"/>
      <c r="MLK178" s="80"/>
      <c r="MLL178" s="4"/>
      <c r="MLM178" s="4"/>
      <c r="MLN178" s="4"/>
      <c r="MLO178" s="4"/>
      <c r="MLP178" s="184"/>
      <c r="MLQ178" s="66"/>
      <c r="MLR178" s="83"/>
      <c r="MLS178" s="230"/>
      <c r="MLT178" s="121"/>
      <c r="MLU178" s="80"/>
      <c r="MLV178" s="4"/>
      <c r="MLW178" s="4"/>
      <c r="MLX178" s="4"/>
      <c r="MLY178" s="4"/>
      <c r="MLZ178" s="184"/>
      <c r="MMA178" s="66"/>
      <c r="MMB178" s="83"/>
      <c r="MMC178" s="230"/>
      <c r="MMD178" s="121"/>
      <c r="MME178" s="80"/>
      <c r="MMF178" s="4"/>
      <c r="MMG178" s="4"/>
      <c r="MMH178" s="4"/>
      <c r="MMI178" s="4"/>
      <c r="MMJ178" s="184"/>
      <c r="MMK178" s="66"/>
      <c r="MML178" s="83"/>
      <c r="MMM178" s="230"/>
      <c r="MMN178" s="121"/>
      <c r="MMO178" s="80"/>
      <c r="MMP178" s="4"/>
      <c r="MMQ178" s="4"/>
      <c r="MMR178" s="4"/>
      <c r="MMS178" s="4"/>
      <c r="MMT178" s="184"/>
      <c r="MMU178" s="66"/>
      <c r="MMV178" s="83"/>
      <c r="MMW178" s="230"/>
      <c r="MMX178" s="121"/>
      <c r="MMY178" s="80"/>
      <c r="MMZ178" s="4"/>
      <c r="MNA178" s="4"/>
      <c r="MNB178" s="4"/>
      <c r="MNC178" s="4"/>
      <c r="MND178" s="184"/>
      <c r="MNE178" s="66"/>
      <c r="MNF178" s="83"/>
      <c r="MNG178" s="230"/>
      <c r="MNH178" s="121"/>
      <c r="MNI178" s="80"/>
      <c r="MNJ178" s="4"/>
      <c r="MNK178" s="4"/>
      <c r="MNL178" s="4"/>
      <c r="MNM178" s="4"/>
      <c r="MNN178" s="184"/>
      <c r="MNO178" s="66"/>
      <c r="MNP178" s="83"/>
      <c r="MNQ178" s="230"/>
      <c r="MNR178" s="121"/>
      <c r="MNS178" s="80"/>
      <c r="MNT178" s="4"/>
      <c r="MNU178" s="4"/>
      <c r="MNV178" s="4"/>
      <c r="MNW178" s="4"/>
      <c r="MNX178" s="184"/>
      <c r="MNY178" s="66"/>
      <c r="MNZ178" s="83"/>
      <c r="MOA178" s="230"/>
      <c r="MOB178" s="121"/>
      <c r="MOC178" s="80"/>
      <c r="MOD178" s="4"/>
      <c r="MOE178" s="4"/>
      <c r="MOF178" s="4"/>
      <c r="MOG178" s="4"/>
      <c r="MOH178" s="184"/>
      <c r="MOI178" s="66"/>
      <c r="MOJ178" s="83"/>
      <c r="MOK178" s="230"/>
      <c r="MOL178" s="121"/>
      <c r="MOM178" s="80"/>
      <c r="MON178" s="4"/>
      <c r="MOO178" s="4"/>
      <c r="MOP178" s="4"/>
      <c r="MOQ178" s="4"/>
      <c r="MOR178" s="184"/>
      <c r="MOS178" s="66"/>
      <c r="MOT178" s="83"/>
      <c r="MOU178" s="230"/>
      <c r="MOV178" s="121"/>
      <c r="MOW178" s="80"/>
      <c r="MOX178" s="4"/>
      <c r="MOY178" s="4"/>
      <c r="MOZ178" s="4"/>
      <c r="MPA178" s="4"/>
      <c r="MPB178" s="184"/>
      <c r="MPC178" s="66"/>
      <c r="MPD178" s="83"/>
      <c r="MPE178" s="230"/>
      <c r="MPF178" s="121"/>
      <c r="MPG178" s="80"/>
      <c r="MPH178" s="4"/>
      <c r="MPI178" s="4"/>
      <c r="MPJ178" s="4"/>
      <c r="MPK178" s="4"/>
      <c r="MPL178" s="184"/>
      <c r="MPM178" s="66"/>
      <c r="MPN178" s="83"/>
      <c r="MPO178" s="230"/>
      <c r="MPP178" s="121"/>
      <c r="MPQ178" s="80"/>
      <c r="MPR178" s="4"/>
      <c r="MPS178" s="4"/>
      <c r="MPT178" s="4"/>
      <c r="MPU178" s="4"/>
      <c r="MPV178" s="184"/>
      <c r="MPW178" s="66"/>
      <c r="MPX178" s="83"/>
      <c r="MPY178" s="230"/>
      <c r="MPZ178" s="121"/>
      <c r="MQA178" s="80"/>
      <c r="MQB178" s="4"/>
      <c r="MQC178" s="4"/>
      <c r="MQD178" s="4"/>
      <c r="MQE178" s="4"/>
      <c r="MQF178" s="184"/>
      <c r="MQG178" s="66"/>
      <c r="MQH178" s="83"/>
      <c r="MQI178" s="230"/>
      <c r="MQJ178" s="121"/>
      <c r="MQK178" s="80"/>
      <c r="MQL178" s="4"/>
      <c r="MQM178" s="4"/>
      <c r="MQN178" s="4"/>
      <c r="MQO178" s="4"/>
      <c r="MQP178" s="184"/>
      <c r="MQQ178" s="66"/>
      <c r="MQR178" s="83"/>
      <c r="MQS178" s="230"/>
      <c r="MQT178" s="121"/>
      <c r="MQU178" s="80"/>
      <c r="MQV178" s="4"/>
      <c r="MQW178" s="4"/>
      <c r="MQX178" s="4"/>
      <c r="MQY178" s="4"/>
      <c r="MQZ178" s="184"/>
      <c r="MRA178" s="66"/>
      <c r="MRB178" s="83"/>
      <c r="MRC178" s="230"/>
      <c r="MRD178" s="121"/>
      <c r="MRE178" s="80"/>
      <c r="MRF178" s="4"/>
      <c r="MRG178" s="4"/>
      <c r="MRH178" s="4"/>
      <c r="MRI178" s="4"/>
      <c r="MRJ178" s="184"/>
      <c r="MRK178" s="66"/>
      <c r="MRL178" s="83"/>
      <c r="MRM178" s="230"/>
      <c r="MRN178" s="121"/>
      <c r="MRO178" s="80"/>
      <c r="MRP178" s="4"/>
      <c r="MRQ178" s="4"/>
      <c r="MRR178" s="4"/>
      <c r="MRS178" s="4"/>
      <c r="MRT178" s="184"/>
      <c r="MRU178" s="66"/>
      <c r="MRV178" s="83"/>
      <c r="MRW178" s="230"/>
      <c r="MRX178" s="121"/>
      <c r="MRY178" s="80"/>
      <c r="MRZ178" s="4"/>
      <c r="MSA178" s="4"/>
      <c r="MSB178" s="4"/>
      <c r="MSC178" s="4"/>
      <c r="MSD178" s="184"/>
      <c r="MSE178" s="66"/>
      <c r="MSF178" s="83"/>
      <c r="MSG178" s="230"/>
      <c r="MSH178" s="121"/>
      <c r="MSI178" s="80"/>
      <c r="MSJ178" s="4"/>
      <c r="MSK178" s="4"/>
      <c r="MSL178" s="4"/>
      <c r="MSM178" s="4"/>
      <c r="MSN178" s="184"/>
      <c r="MSO178" s="66"/>
      <c r="MSP178" s="83"/>
      <c r="MSQ178" s="230"/>
      <c r="MSR178" s="121"/>
      <c r="MSS178" s="80"/>
      <c r="MST178" s="4"/>
      <c r="MSU178" s="4"/>
      <c r="MSV178" s="4"/>
      <c r="MSW178" s="4"/>
      <c r="MSX178" s="184"/>
      <c r="MSY178" s="66"/>
      <c r="MSZ178" s="83"/>
      <c r="MTA178" s="230"/>
      <c r="MTB178" s="121"/>
      <c r="MTC178" s="80"/>
      <c r="MTD178" s="4"/>
      <c r="MTE178" s="4"/>
      <c r="MTF178" s="4"/>
      <c r="MTG178" s="4"/>
      <c r="MTH178" s="184"/>
      <c r="MTI178" s="66"/>
      <c r="MTJ178" s="83"/>
      <c r="MTK178" s="230"/>
      <c r="MTL178" s="121"/>
      <c r="MTM178" s="80"/>
      <c r="MTN178" s="4"/>
      <c r="MTO178" s="4"/>
      <c r="MTP178" s="4"/>
      <c r="MTQ178" s="4"/>
      <c r="MTR178" s="184"/>
      <c r="MTS178" s="66"/>
      <c r="MTT178" s="83"/>
      <c r="MTU178" s="230"/>
      <c r="MTV178" s="121"/>
      <c r="MTW178" s="80"/>
      <c r="MTX178" s="4"/>
      <c r="MTY178" s="4"/>
      <c r="MTZ178" s="4"/>
      <c r="MUA178" s="4"/>
      <c r="MUB178" s="184"/>
      <c r="MUC178" s="66"/>
      <c r="MUD178" s="83"/>
      <c r="MUE178" s="230"/>
      <c r="MUF178" s="121"/>
      <c r="MUG178" s="80"/>
      <c r="MUH178" s="4"/>
      <c r="MUI178" s="4"/>
      <c r="MUJ178" s="4"/>
      <c r="MUK178" s="4"/>
      <c r="MUL178" s="184"/>
      <c r="MUM178" s="66"/>
      <c r="MUN178" s="83"/>
      <c r="MUO178" s="230"/>
      <c r="MUP178" s="121"/>
      <c r="MUQ178" s="80"/>
      <c r="MUR178" s="4"/>
      <c r="MUS178" s="4"/>
      <c r="MUT178" s="4"/>
      <c r="MUU178" s="4"/>
      <c r="MUV178" s="184"/>
      <c r="MUW178" s="66"/>
      <c r="MUX178" s="83"/>
      <c r="MUY178" s="230"/>
      <c r="MUZ178" s="121"/>
      <c r="MVA178" s="80"/>
      <c r="MVB178" s="4"/>
      <c r="MVC178" s="4"/>
      <c r="MVD178" s="4"/>
      <c r="MVE178" s="4"/>
      <c r="MVF178" s="184"/>
      <c r="MVG178" s="66"/>
      <c r="MVH178" s="83"/>
      <c r="MVI178" s="230"/>
      <c r="MVJ178" s="121"/>
      <c r="MVK178" s="80"/>
      <c r="MVL178" s="4"/>
      <c r="MVM178" s="4"/>
      <c r="MVN178" s="4"/>
      <c r="MVO178" s="4"/>
      <c r="MVP178" s="184"/>
      <c r="MVQ178" s="66"/>
      <c r="MVR178" s="83"/>
      <c r="MVS178" s="230"/>
      <c r="MVT178" s="121"/>
      <c r="MVU178" s="80"/>
      <c r="MVV178" s="4"/>
      <c r="MVW178" s="4"/>
      <c r="MVX178" s="4"/>
      <c r="MVY178" s="4"/>
      <c r="MVZ178" s="184"/>
      <c r="MWA178" s="66"/>
      <c r="MWB178" s="83"/>
      <c r="MWC178" s="230"/>
      <c r="MWD178" s="121"/>
      <c r="MWE178" s="80"/>
      <c r="MWF178" s="4"/>
      <c r="MWG178" s="4"/>
      <c r="MWH178" s="4"/>
      <c r="MWI178" s="4"/>
      <c r="MWJ178" s="184"/>
      <c r="MWK178" s="66"/>
      <c r="MWL178" s="83"/>
      <c r="MWM178" s="230"/>
      <c r="MWN178" s="121"/>
      <c r="MWO178" s="80"/>
      <c r="MWP178" s="4"/>
      <c r="MWQ178" s="4"/>
      <c r="MWR178" s="4"/>
      <c r="MWS178" s="4"/>
      <c r="MWT178" s="184"/>
      <c r="MWU178" s="66"/>
      <c r="MWV178" s="83"/>
      <c r="MWW178" s="230"/>
      <c r="MWX178" s="121"/>
      <c r="MWY178" s="80"/>
      <c r="MWZ178" s="4"/>
      <c r="MXA178" s="4"/>
      <c r="MXB178" s="4"/>
      <c r="MXC178" s="4"/>
      <c r="MXD178" s="184"/>
      <c r="MXE178" s="66"/>
      <c r="MXF178" s="83"/>
      <c r="MXG178" s="230"/>
      <c r="MXH178" s="121"/>
      <c r="MXI178" s="80"/>
      <c r="MXJ178" s="4"/>
      <c r="MXK178" s="4"/>
      <c r="MXL178" s="4"/>
      <c r="MXM178" s="4"/>
      <c r="MXN178" s="184"/>
      <c r="MXO178" s="66"/>
      <c r="MXP178" s="83"/>
      <c r="MXQ178" s="230"/>
      <c r="MXR178" s="121"/>
      <c r="MXS178" s="80"/>
      <c r="MXT178" s="4"/>
      <c r="MXU178" s="4"/>
      <c r="MXV178" s="4"/>
      <c r="MXW178" s="4"/>
      <c r="MXX178" s="184"/>
      <c r="MXY178" s="66"/>
      <c r="MXZ178" s="83"/>
      <c r="MYA178" s="230"/>
      <c r="MYB178" s="121"/>
      <c r="MYC178" s="80"/>
      <c r="MYD178" s="4"/>
      <c r="MYE178" s="4"/>
      <c r="MYF178" s="4"/>
      <c r="MYG178" s="4"/>
      <c r="MYH178" s="184"/>
      <c r="MYI178" s="66"/>
      <c r="MYJ178" s="83"/>
      <c r="MYK178" s="230"/>
      <c r="MYL178" s="121"/>
      <c r="MYM178" s="80"/>
      <c r="MYN178" s="4"/>
      <c r="MYO178" s="4"/>
      <c r="MYP178" s="4"/>
      <c r="MYQ178" s="4"/>
      <c r="MYR178" s="184"/>
      <c r="MYS178" s="66"/>
      <c r="MYT178" s="83"/>
      <c r="MYU178" s="230"/>
      <c r="MYV178" s="121"/>
      <c r="MYW178" s="80"/>
      <c r="MYX178" s="4"/>
      <c r="MYY178" s="4"/>
      <c r="MYZ178" s="4"/>
      <c r="MZA178" s="4"/>
      <c r="MZB178" s="184"/>
      <c r="MZC178" s="66"/>
      <c r="MZD178" s="83"/>
      <c r="MZE178" s="230"/>
      <c r="MZF178" s="121"/>
      <c r="MZG178" s="80"/>
      <c r="MZH178" s="4"/>
      <c r="MZI178" s="4"/>
      <c r="MZJ178" s="4"/>
      <c r="MZK178" s="4"/>
      <c r="MZL178" s="184"/>
      <c r="MZM178" s="66"/>
      <c r="MZN178" s="83"/>
      <c r="MZO178" s="230"/>
      <c r="MZP178" s="121"/>
      <c r="MZQ178" s="80"/>
      <c r="MZR178" s="4"/>
      <c r="MZS178" s="4"/>
      <c r="MZT178" s="4"/>
      <c r="MZU178" s="4"/>
      <c r="MZV178" s="184"/>
      <c r="MZW178" s="66"/>
      <c r="MZX178" s="83"/>
      <c r="MZY178" s="230"/>
      <c r="MZZ178" s="121"/>
      <c r="NAA178" s="80"/>
      <c r="NAB178" s="4"/>
      <c r="NAC178" s="4"/>
      <c r="NAD178" s="4"/>
      <c r="NAE178" s="4"/>
      <c r="NAF178" s="184"/>
      <c r="NAG178" s="66"/>
      <c r="NAH178" s="83"/>
      <c r="NAI178" s="230"/>
      <c r="NAJ178" s="121"/>
      <c r="NAK178" s="80"/>
      <c r="NAL178" s="4"/>
      <c r="NAM178" s="4"/>
      <c r="NAN178" s="4"/>
      <c r="NAO178" s="4"/>
      <c r="NAP178" s="184"/>
      <c r="NAQ178" s="66"/>
      <c r="NAR178" s="83"/>
      <c r="NAS178" s="230"/>
      <c r="NAT178" s="121"/>
      <c r="NAU178" s="80"/>
      <c r="NAV178" s="4"/>
      <c r="NAW178" s="4"/>
      <c r="NAX178" s="4"/>
      <c r="NAY178" s="4"/>
      <c r="NAZ178" s="184"/>
      <c r="NBA178" s="66"/>
      <c r="NBB178" s="83"/>
      <c r="NBC178" s="230"/>
      <c r="NBD178" s="121"/>
      <c r="NBE178" s="80"/>
      <c r="NBF178" s="4"/>
      <c r="NBG178" s="4"/>
      <c r="NBH178" s="4"/>
      <c r="NBI178" s="4"/>
      <c r="NBJ178" s="184"/>
      <c r="NBK178" s="66"/>
      <c r="NBL178" s="83"/>
      <c r="NBM178" s="230"/>
      <c r="NBN178" s="121"/>
      <c r="NBO178" s="80"/>
      <c r="NBP178" s="4"/>
      <c r="NBQ178" s="4"/>
      <c r="NBR178" s="4"/>
      <c r="NBS178" s="4"/>
      <c r="NBT178" s="184"/>
      <c r="NBU178" s="66"/>
      <c r="NBV178" s="83"/>
      <c r="NBW178" s="230"/>
      <c r="NBX178" s="121"/>
      <c r="NBY178" s="80"/>
      <c r="NBZ178" s="4"/>
      <c r="NCA178" s="4"/>
      <c r="NCB178" s="4"/>
      <c r="NCC178" s="4"/>
      <c r="NCD178" s="184"/>
      <c r="NCE178" s="66"/>
      <c r="NCF178" s="83"/>
      <c r="NCG178" s="230"/>
      <c r="NCH178" s="121"/>
      <c r="NCI178" s="80"/>
      <c r="NCJ178" s="4"/>
      <c r="NCK178" s="4"/>
      <c r="NCL178" s="4"/>
      <c r="NCM178" s="4"/>
      <c r="NCN178" s="184"/>
      <c r="NCO178" s="66"/>
      <c r="NCP178" s="83"/>
      <c r="NCQ178" s="230"/>
      <c r="NCR178" s="121"/>
      <c r="NCS178" s="80"/>
      <c r="NCT178" s="4"/>
      <c r="NCU178" s="4"/>
      <c r="NCV178" s="4"/>
      <c r="NCW178" s="4"/>
      <c r="NCX178" s="184"/>
      <c r="NCY178" s="66"/>
      <c r="NCZ178" s="83"/>
      <c r="NDA178" s="230"/>
      <c r="NDB178" s="121"/>
      <c r="NDC178" s="80"/>
      <c r="NDD178" s="4"/>
      <c r="NDE178" s="4"/>
      <c r="NDF178" s="4"/>
      <c r="NDG178" s="4"/>
      <c r="NDH178" s="184"/>
      <c r="NDI178" s="66"/>
      <c r="NDJ178" s="83"/>
      <c r="NDK178" s="230"/>
      <c r="NDL178" s="121"/>
      <c r="NDM178" s="80"/>
      <c r="NDN178" s="4"/>
      <c r="NDO178" s="4"/>
      <c r="NDP178" s="4"/>
      <c r="NDQ178" s="4"/>
      <c r="NDR178" s="184"/>
      <c r="NDS178" s="66"/>
      <c r="NDT178" s="83"/>
      <c r="NDU178" s="230"/>
      <c r="NDV178" s="121"/>
      <c r="NDW178" s="80"/>
      <c r="NDX178" s="4"/>
      <c r="NDY178" s="4"/>
      <c r="NDZ178" s="4"/>
      <c r="NEA178" s="4"/>
      <c r="NEB178" s="184"/>
      <c r="NEC178" s="66"/>
      <c r="NED178" s="83"/>
      <c r="NEE178" s="230"/>
      <c r="NEF178" s="121"/>
      <c r="NEG178" s="80"/>
      <c r="NEH178" s="4"/>
      <c r="NEI178" s="4"/>
      <c r="NEJ178" s="4"/>
      <c r="NEK178" s="4"/>
      <c r="NEL178" s="184"/>
      <c r="NEM178" s="66"/>
      <c r="NEN178" s="83"/>
      <c r="NEO178" s="230"/>
      <c r="NEP178" s="121"/>
      <c r="NEQ178" s="80"/>
      <c r="NER178" s="4"/>
      <c r="NES178" s="4"/>
      <c r="NET178" s="4"/>
      <c r="NEU178" s="4"/>
      <c r="NEV178" s="184"/>
      <c r="NEW178" s="66"/>
      <c r="NEX178" s="83"/>
      <c r="NEY178" s="230"/>
      <c r="NEZ178" s="121"/>
      <c r="NFA178" s="80"/>
      <c r="NFB178" s="4"/>
      <c r="NFC178" s="4"/>
      <c r="NFD178" s="4"/>
      <c r="NFE178" s="4"/>
      <c r="NFF178" s="184"/>
      <c r="NFG178" s="66"/>
      <c r="NFH178" s="83"/>
      <c r="NFI178" s="230"/>
      <c r="NFJ178" s="121"/>
      <c r="NFK178" s="80"/>
      <c r="NFL178" s="4"/>
      <c r="NFM178" s="4"/>
      <c r="NFN178" s="4"/>
      <c r="NFO178" s="4"/>
      <c r="NFP178" s="184"/>
      <c r="NFQ178" s="66"/>
      <c r="NFR178" s="83"/>
      <c r="NFS178" s="230"/>
      <c r="NFT178" s="121"/>
      <c r="NFU178" s="80"/>
      <c r="NFV178" s="4"/>
      <c r="NFW178" s="4"/>
      <c r="NFX178" s="4"/>
      <c r="NFY178" s="4"/>
      <c r="NFZ178" s="184"/>
      <c r="NGA178" s="66"/>
      <c r="NGB178" s="83"/>
      <c r="NGC178" s="230"/>
      <c r="NGD178" s="121"/>
      <c r="NGE178" s="80"/>
      <c r="NGF178" s="4"/>
      <c r="NGG178" s="4"/>
      <c r="NGH178" s="4"/>
      <c r="NGI178" s="4"/>
      <c r="NGJ178" s="184"/>
      <c r="NGK178" s="66"/>
      <c r="NGL178" s="83"/>
      <c r="NGM178" s="230"/>
      <c r="NGN178" s="121"/>
      <c r="NGO178" s="80"/>
      <c r="NGP178" s="4"/>
      <c r="NGQ178" s="4"/>
      <c r="NGR178" s="4"/>
      <c r="NGS178" s="4"/>
      <c r="NGT178" s="184"/>
      <c r="NGU178" s="66"/>
      <c r="NGV178" s="83"/>
      <c r="NGW178" s="230"/>
      <c r="NGX178" s="121"/>
      <c r="NGY178" s="80"/>
      <c r="NGZ178" s="4"/>
      <c r="NHA178" s="4"/>
      <c r="NHB178" s="4"/>
      <c r="NHC178" s="4"/>
      <c r="NHD178" s="184"/>
      <c r="NHE178" s="66"/>
      <c r="NHF178" s="83"/>
      <c r="NHG178" s="230"/>
      <c r="NHH178" s="121"/>
      <c r="NHI178" s="80"/>
      <c r="NHJ178" s="4"/>
      <c r="NHK178" s="4"/>
      <c r="NHL178" s="4"/>
      <c r="NHM178" s="4"/>
      <c r="NHN178" s="184"/>
      <c r="NHO178" s="66"/>
      <c r="NHP178" s="83"/>
      <c r="NHQ178" s="230"/>
      <c r="NHR178" s="121"/>
      <c r="NHS178" s="80"/>
      <c r="NHT178" s="4"/>
      <c r="NHU178" s="4"/>
      <c r="NHV178" s="4"/>
      <c r="NHW178" s="4"/>
      <c r="NHX178" s="184"/>
      <c r="NHY178" s="66"/>
      <c r="NHZ178" s="83"/>
      <c r="NIA178" s="230"/>
      <c r="NIB178" s="121"/>
      <c r="NIC178" s="80"/>
      <c r="NID178" s="4"/>
      <c r="NIE178" s="4"/>
      <c r="NIF178" s="4"/>
      <c r="NIG178" s="4"/>
      <c r="NIH178" s="184"/>
      <c r="NII178" s="66"/>
      <c r="NIJ178" s="83"/>
      <c r="NIK178" s="230"/>
      <c r="NIL178" s="121"/>
      <c r="NIM178" s="80"/>
      <c r="NIN178" s="4"/>
      <c r="NIO178" s="4"/>
      <c r="NIP178" s="4"/>
      <c r="NIQ178" s="4"/>
      <c r="NIR178" s="184"/>
      <c r="NIS178" s="66"/>
      <c r="NIT178" s="83"/>
      <c r="NIU178" s="230"/>
      <c r="NIV178" s="121"/>
      <c r="NIW178" s="80"/>
      <c r="NIX178" s="4"/>
      <c r="NIY178" s="4"/>
      <c r="NIZ178" s="4"/>
      <c r="NJA178" s="4"/>
      <c r="NJB178" s="184"/>
      <c r="NJC178" s="66"/>
      <c r="NJD178" s="83"/>
      <c r="NJE178" s="230"/>
      <c r="NJF178" s="121"/>
      <c r="NJG178" s="80"/>
      <c r="NJH178" s="4"/>
      <c r="NJI178" s="4"/>
      <c r="NJJ178" s="4"/>
      <c r="NJK178" s="4"/>
      <c r="NJL178" s="184"/>
      <c r="NJM178" s="66"/>
      <c r="NJN178" s="83"/>
      <c r="NJO178" s="230"/>
      <c r="NJP178" s="121"/>
      <c r="NJQ178" s="80"/>
      <c r="NJR178" s="4"/>
      <c r="NJS178" s="4"/>
      <c r="NJT178" s="4"/>
      <c r="NJU178" s="4"/>
      <c r="NJV178" s="184"/>
      <c r="NJW178" s="66"/>
      <c r="NJX178" s="83"/>
      <c r="NJY178" s="230"/>
      <c r="NJZ178" s="121"/>
      <c r="NKA178" s="80"/>
      <c r="NKB178" s="4"/>
      <c r="NKC178" s="4"/>
      <c r="NKD178" s="4"/>
      <c r="NKE178" s="4"/>
      <c r="NKF178" s="184"/>
      <c r="NKG178" s="66"/>
      <c r="NKH178" s="83"/>
      <c r="NKI178" s="230"/>
      <c r="NKJ178" s="121"/>
      <c r="NKK178" s="80"/>
      <c r="NKL178" s="4"/>
      <c r="NKM178" s="4"/>
      <c r="NKN178" s="4"/>
      <c r="NKO178" s="4"/>
      <c r="NKP178" s="184"/>
      <c r="NKQ178" s="66"/>
      <c r="NKR178" s="83"/>
      <c r="NKS178" s="230"/>
      <c r="NKT178" s="121"/>
      <c r="NKU178" s="80"/>
      <c r="NKV178" s="4"/>
      <c r="NKW178" s="4"/>
      <c r="NKX178" s="4"/>
      <c r="NKY178" s="4"/>
      <c r="NKZ178" s="184"/>
      <c r="NLA178" s="66"/>
      <c r="NLB178" s="83"/>
      <c r="NLC178" s="230"/>
      <c r="NLD178" s="121"/>
      <c r="NLE178" s="80"/>
      <c r="NLF178" s="4"/>
      <c r="NLG178" s="4"/>
      <c r="NLH178" s="4"/>
      <c r="NLI178" s="4"/>
      <c r="NLJ178" s="184"/>
      <c r="NLK178" s="66"/>
      <c r="NLL178" s="83"/>
      <c r="NLM178" s="230"/>
      <c r="NLN178" s="121"/>
      <c r="NLO178" s="80"/>
      <c r="NLP178" s="4"/>
      <c r="NLQ178" s="4"/>
      <c r="NLR178" s="4"/>
      <c r="NLS178" s="4"/>
      <c r="NLT178" s="184"/>
      <c r="NLU178" s="66"/>
      <c r="NLV178" s="83"/>
      <c r="NLW178" s="230"/>
      <c r="NLX178" s="121"/>
      <c r="NLY178" s="80"/>
      <c r="NLZ178" s="4"/>
      <c r="NMA178" s="4"/>
      <c r="NMB178" s="4"/>
      <c r="NMC178" s="4"/>
      <c r="NMD178" s="184"/>
      <c r="NME178" s="66"/>
      <c r="NMF178" s="83"/>
      <c r="NMG178" s="230"/>
      <c r="NMH178" s="121"/>
      <c r="NMI178" s="80"/>
      <c r="NMJ178" s="4"/>
      <c r="NMK178" s="4"/>
      <c r="NML178" s="4"/>
      <c r="NMM178" s="4"/>
      <c r="NMN178" s="184"/>
      <c r="NMO178" s="66"/>
      <c r="NMP178" s="83"/>
      <c r="NMQ178" s="230"/>
      <c r="NMR178" s="121"/>
      <c r="NMS178" s="80"/>
      <c r="NMT178" s="4"/>
      <c r="NMU178" s="4"/>
      <c r="NMV178" s="4"/>
      <c r="NMW178" s="4"/>
      <c r="NMX178" s="184"/>
      <c r="NMY178" s="66"/>
      <c r="NMZ178" s="83"/>
      <c r="NNA178" s="230"/>
      <c r="NNB178" s="121"/>
      <c r="NNC178" s="80"/>
      <c r="NND178" s="4"/>
      <c r="NNE178" s="4"/>
      <c r="NNF178" s="4"/>
      <c r="NNG178" s="4"/>
      <c r="NNH178" s="184"/>
      <c r="NNI178" s="66"/>
      <c r="NNJ178" s="83"/>
      <c r="NNK178" s="230"/>
      <c r="NNL178" s="121"/>
      <c r="NNM178" s="80"/>
      <c r="NNN178" s="4"/>
      <c r="NNO178" s="4"/>
      <c r="NNP178" s="4"/>
      <c r="NNQ178" s="4"/>
      <c r="NNR178" s="184"/>
      <c r="NNS178" s="66"/>
      <c r="NNT178" s="83"/>
      <c r="NNU178" s="230"/>
      <c r="NNV178" s="121"/>
      <c r="NNW178" s="80"/>
      <c r="NNX178" s="4"/>
      <c r="NNY178" s="4"/>
      <c r="NNZ178" s="4"/>
      <c r="NOA178" s="4"/>
      <c r="NOB178" s="184"/>
      <c r="NOC178" s="66"/>
      <c r="NOD178" s="83"/>
      <c r="NOE178" s="230"/>
      <c r="NOF178" s="121"/>
      <c r="NOG178" s="80"/>
      <c r="NOH178" s="4"/>
      <c r="NOI178" s="4"/>
      <c r="NOJ178" s="4"/>
      <c r="NOK178" s="4"/>
      <c r="NOL178" s="184"/>
      <c r="NOM178" s="66"/>
      <c r="NON178" s="83"/>
      <c r="NOO178" s="230"/>
      <c r="NOP178" s="121"/>
      <c r="NOQ178" s="80"/>
      <c r="NOR178" s="4"/>
      <c r="NOS178" s="4"/>
      <c r="NOT178" s="4"/>
      <c r="NOU178" s="4"/>
      <c r="NOV178" s="184"/>
      <c r="NOW178" s="66"/>
      <c r="NOX178" s="83"/>
      <c r="NOY178" s="230"/>
      <c r="NOZ178" s="121"/>
      <c r="NPA178" s="80"/>
      <c r="NPB178" s="4"/>
      <c r="NPC178" s="4"/>
      <c r="NPD178" s="4"/>
      <c r="NPE178" s="4"/>
      <c r="NPF178" s="184"/>
      <c r="NPG178" s="66"/>
      <c r="NPH178" s="83"/>
      <c r="NPI178" s="230"/>
      <c r="NPJ178" s="121"/>
      <c r="NPK178" s="80"/>
      <c r="NPL178" s="4"/>
      <c r="NPM178" s="4"/>
      <c r="NPN178" s="4"/>
      <c r="NPO178" s="4"/>
      <c r="NPP178" s="184"/>
      <c r="NPQ178" s="66"/>
      <c r="NPR178" s="83"/>
      <c r="NPS178" s="230"/>
      <c r="NPT178" s="121"/>
      <c r="NPU178" s="80"/>
      <c r="NPV178" s="4"/>
      <c r="NPW178" s="4"/>
      <c r="NPX178" s="4"/>
      <c r="NPY178" s="4"/>
      <c r="NPZ178" s="184"/>
      <c r="NQA178" s="66"/>
      <c r="NQB178" s="83"/>
      <c r="NQC178" s="230"/>
      <c r="NQD178" s="121"/>
      <c r="NQE178" s="80"/>
      <c r="NQF178" s="4"/>
      <c r="NQG178" s="4"/>
      <c r="NQH178" s="4"/>
      <c r="NQI178" s="4"/>
      <c r="NQJ178" s="184"/>
      <c r="NQK178" s="66"/>
      <c r="NQL178" s="83"/>
      <c r="NQM178" s="230"/>
      <c r="NQN178" s="121"/>
      <c r="NQO178" s="80"/>
      <c r="NQP178" s="4"/>
      <c r="NQQ178" s="4"/>
      <c r="NQR178" s="4"/>
      <c r="NQS178" s="4"/>
      <c r="NQT178" s="184"/>
      <c r="NQU178" s="66"/>
      <c r="NQV178" s="83"/>
      <c r="NQW178" s="230"/>
      <c r="NQX178" s="121"/>
      <c r="NQY178" s="80"/>
      <c r="NQZ178" s="4"/>
      <c r="NRA178" s="4"/>
      <c r="NRB178" s="4"/>
      <c r="NRC178" s="4"/>
      <c r="NRD178" s="184"/>
      <c r="NRE178" s="66"/>
      <c r="NRF178" s="83"/>
      <c r="NRG178" s="230"/>
      <c r="NRH178" s="121"/>
      <c r="NRI178" s="80"/>
      <c r="NRJ178" s="4"/>
      <c r="NRK178" s="4"/>
      <c r="NRL178" s="4"/>
      <c r="NRM178" s="4"/>
      <c r="NRN178" s="184"/>
      <c r="NRO178" s="66"/>
      <c r="NRP178" s="83"/>
      <c r="NRQ178" s="230"/>
      <c r="NRR178" s="121"/>
      <c r="NRS178" s="80"/>
      <c r="NRT178" s="4"/>
      <c r="NRU178" s="4"/>
      <c r="NRV178" s="4"/>
      <c r="NRW178" s="4"/>
      <c r="NRX178" s="184"/>
      <c r="NRY178" s="66"/>
      <c r="NRZ178" s="83"/>
      <c r="NSA178" s="230"/>
      <c r="NSB178" s="121"/>
      <c r="NSC178" s="80"/>
      <c r="NSD178" s="4"/>
      <c r="NSE178" s="4"/>
      <c r="NSF178" s="4"/>
      <c r="NSG178" s="4"/>
      <c r="NSH178" s="184"/>
      <c r="NSI178" s="66"/>
      <c r="NSJ178" s="83"/>
      <c r="NSK178" s="230"/>
      <c r="NSL178" s="121"/>
      <c r="NSM178" s="80"/>
      <c r="NSN178" s="4"/>
      <c r="NSO178" s="4"/>
      <c r="NSP178" s="4"/>
      <c r="NSQ178" s="4"/>
      <c r="NSR178" s="184"/>
      <c r="NSS178" s="66"/>
      <c r="NST178" s="83"/>
      <c r="NSU178" s="230"/>
      <c r="NSV178" s="121"/>
      <c r="NSW178" s="80"/>
      <c r="NSX178" s="4"/>
      <c r="NSY178" s="4"/>
      <c r="NSZ178" s="4"/>
      <c r="NTA178" s="4"/>
      <c r="NTB178" s="184"/>
      <c r="NTC178" s="66"/>
      <c r="NTD178" s="83"/>
      <c r="NTE178" s="230"/>
      <c r="NTF178" s="121"/>
      <c r="NTG178" s="80"/>
      <c r="NTH178" s="4"/>
      <c r="NTI178" s="4"/>
      <c r="NTJ178" s="4"/>
      <c r="NTK178" s="4"/>
      <c r="NTL178" s="184"/>
      <c r="NTM178" s="66"/>
      <c r="NTN178" s="83"/>
      <c r="NTO178" s="230"/>
      <c r="NTP178" s="121"/>
      <c r="NTQ178" s="80"/>
      <c r="NTR178" s="4"/>
      <c r="NTS178" s="4"/>
      <c r="NTT178" s="4"/>
      <c r="NTU178" s="4"/>
      <c r="NTV178" s="184"/>
      <c r="NTW178" s="66"/>
      <c r="NTX178" s="83"/>
      <c r="NTY178" s="230"/>
      <c r="NTZ178" s="121"/>
      <c r="NUA178" s="80"/>
      <c r="NUB178" s="4"/>
      <c r="NUC178" s="4"/>
      <c r="NUD178" s="4"/>
      <c r="NUE178" s="4"/>
      <c r="NUF178" s="184"/>
      <c r="NUG178" s="66"/>
      <c r="NUH178" s="83"/>
      <c r="NUI178" s="230"/>
      <c r="NUJ178" s="121"/>
      <c r="NUK178" s="80"/>
      <c r="NUL178" s="4"/>
      <c r="NUM178" s="4"/>
      <c r="NUN178" s="4"/>
      <c r="NUO178" s="4"/>
      <c r="NUP178" s="184"/>
      <c r="NUQ178" s="66"/>
      <c r="NUR178" s="83"/>
      <c r="NUS178" s="230"/>
      <c r="NUT178" s="121"/>
      <c r="NUU178" s="80"/>
      <c r="NUV178" s="4"/>
      <c r="NUW178" s="4"/>
      <c r="NUX178" s="4"/>
      <c r="NUY178" s="4"/>
      <c r="NUZ178" s="184"/>
      <c r="NVA178" s="66"/>
      <c r="NVB178" s="83"/>
      <c r="NVC178" s="230"/>
      <c r="NVD178" s="121"/>
      <c r="NVE178" s="80"/>
      <c r="NVF178" s="4"/>
      <c r="NVG178" s="4"/>
      <c r="NVH178" s="4"/>
      <c r="NVI178" s="4"/>
      <c r="NVJ178" s="184"/>
      <c r="NVK178" s="66"/>
      <c r="NVL178" s="83"/>
      <c r="NVM178" s="230"/>
      <c r="NVN178" s="121"/>
      <c r="NVO178" s="80"/>
      <c r="NVP178" s="4"/>
      <c r="NVQ178" s="4"/>
      <c r="NVR178" s="4"/>
      <c r="NVS178" s="4"/>
      <c r="NVT178" s="184"/>
      <c r="NVU178" s="66"/>
      <c r="NVV178" s="83"/>
      <c r="NVW178" s="230"/>
      <c r="NVX178" s="121"/>
      <c r="NVY178" s="80"/>
      <c r="NVZ178" s="4"/>
      <c r="NWA178" s="4"/>
      <c r="NWB178" s="4"/>
      <c r="NWC178" s="4"/>
      <c r="NWD178" s="184"/>
      <c r="NWE178" s="66"/>
      <c r="NWF178" s="83"/>
      <c r="NWG178" s="230"/>
      <c r="NWH178" s="121"/>
      <c r="NWI178" s="80"/>
      <c r="NWJ178" s="4"/>
      <c r="NWK178" s="4"/>
      <c r="NWL178" s="4"/>
      <c r="NWM178" s="4"/>
      <c r="NWN178" s="184"/>
      <c r="NWO178" s="66"/>
      <c r="NWP178" s="83"/>
      <c r="NWQ178" s="230"/>
      <c r="NWR178" s="121"/>
      <c r="NWS178" s="80"/>
      <c r="NWT178" s="4"/>
      <c r="NWU178" s="4"/>
      <c r="NWV178" s="4"/>
      <c r="NWW178" s="4"/>
      <c r="NWX178" s="184"/>
      <c r="NWY178" s="66"/>
      <c r="NWZ178" s="83"/>
      <c r="NXA178" s="230"/>
      <c r="NXB178" s="121"/>
      <c r="NXC178" s="80"/>
      <c r="NXD178" s="4"/>
      <c r="NXE178" s="4"/>
      <c r="NXF178" s="4"/>
      <c r="NXG178" s="4"/>
      <c r="NXH178" s="184"/>
      <c r="NXI178" s="66"/>
      <c r="NXJ178" s="83"/>
      <c r="NXK178" s="230"/>
      <c r="NXL178" s="121"/>
      <c r="NXM178" s="80"/>
      <c r="NXN178" s="4"/>
      <c r="NXO178" s="4"/>
      <c r="NXP178" s="4"/>
      <c r="NXQ178" s="4"/>
      <c r="NXR178" s="184"/>
      <c r="NXS178" s="66"/>
      <c r="NXT178" s="83"/>
      <c r="NXU178" s="230"/>
      <c r="NXV178" s="121"/>
      <c r="NXW178" s="80"/>
      <c r="NXX178" s="4"/>
      <c r="NXY178" s="4"/>
      <c r="NXZ178" s="4"/>
      <c r="NYA178" s="4"/>
      <c r="NYB178" s="184"/>
      <c r="NYC178" s="66"/>
      <c r="NYD178" s="83"/>
      <c r="NYE178" s="230"/>
      <c r="NYF178" s="121"/>
      <c r="NYG178" s="80"/>
      <c r="NYH178" s="4"/>
      <c r="NYI178" s="4"/>
      <c r="NYJ178" s="4"/>
      <c r="NYK178" s="4"/>
      <c r="NYL178" s="184"/>
      <c r="NYM178" s="66"/>
      <c r="NYN178" s="83"/>
      <c r="NYO178" s="230"/>
      <c r="NYP178" s="121"/>
      <c r="NYQ178" s="80"/>
      <c r="NYR178" s="4"/>
      <c r="NYS178" s="4"/>
      <c r="NYT178" s="4"/>
      <c r="NYU178" s="4"/>
      <c r="NYV178" s="184"/>
      <c r="NYW178" s="66"/>
      <c r="NYX178" s="83"/>
      <c r="NYY178" s="230"/>
      <c r="NYZ178" s="121"/>
      <c r="NZA178" s="80"/>
      <c r="NZB178" s="4"/>
      <c r="NZC178" s="4"/>
      <c r="NZD178" s="4"/>
      <c r="NZE178" s="4"/>
      <c r="NZF178" s="184"/>
      <c r="NZG178" s="66"/>
      <c r="NZH178" s="83"/>
      <c r="NZI178" s="230"/>
      <c r="NZJ178" s="121"/>
      <c r="NZK178" s="80"/>
      <c r="NZL178" s="4"/>
      <c r="NZM178" s="4"/>
      <c r="NZN178" s="4"/>
      <c r="NZO178" s="4"/>
      <c r="NZP178" s="184"/>
      <c r="NZQ178" s="66"/>
      <c r="NZR178" s="83"/>
      <c r="NZS178" s="230"/>
      <c r="NZT178" s="121"/>
      <c r="NZU178" s="80"/>
      <c r="NZV178" s="4"/>
      <c r="NZW178" s="4"/>
      <c r="NZX178" s="4"/>
      <c r="NZY178" s="4"/>
      <c r="NZZ178" s="184"/>
      <c r="OAA178" s="66"/>
      <c r="OAB178" s="83"/>
      <c r="OAC178" s="230"/>
      <c r="OAD178" s="121"/>
      <c r="OAE178" s="80"/>
      <c r="OAF178" s="4"/>
      <c r="OAG178" s="4"/>
      <c r="OAH178" s="4"/>
      <c r="OAI178" s="4"/>
      <c r="OAJ178" s="184"/>
      <c r="OAK178" s="66"/>
      <c r="OAL178" s="83"/>
      <c r="OAM178" s="230"/>
      <c r="OAN178" s="121"/>
      <c r="OAO178" s="80"/>
      <c r="OAP178" s="4"/>
      <c r="OAQ178" s="4"/>
      <c r="OAR178" s="4"/>
      <c r="OAS178" s="4"/>
      <c r="OAT178" s="184"/>
      <c r="OAU178" s="66"/>
      <c r="OAV178" s="83"/>
      <c r="OAW178" s="230"/>
      <c r="OAX178" s="121"/>
      <c r="OAY178" s="80"/>
      <c r="OAZ178" s="4"/>
      <c r="OBA178" s="4"/>
      <c r="OBB178" s="4"/>
      <c r="OBC178" s="4"/>
      <c r="OBD178" s="184"/>
      <c r="OBE178" s="66"/>
      <c r="OBF178" s="83"/>
      <c r="OBG178" s="230"/>
      <c r="OBH178" s="121"/>
      <c r="OBI178" s="80"/>
      <c r="OBJ178" s="4"/>
      <c r="OBK178" s="4"/>
      <c r="OBL178" s="4"/>
      <c r="OBM178" s="4"/>
      <c r="OBN178" s="184"/>
      <c r="OBO178" s="66"/>
      <c r="OBP178" s="83"/>
      <c r="OBQ178" s="230"/>
      <c r="OBR178" s="121"/>
      <c r="OBS178" s="80"/>
      <c r="OBT178" s="4"/>
      <c r="OBU178" s="4"/>
      <c r="OBV178" s="4"/>
      <c r="OBW178" s="4"/>
      <c r="OBX178" s="184"/>
      <c r="OBY178" s="66"/>
      <c r="OBZ178" s="83"/>
      <c r="OCA178" s="230"/>
      <c r="OCB178" s="121"/>
      <c r="OCC178" s="80"/>
      <c r="OCD178" s="4"/>
      <c r="OCE178" s="4"/>
      <c r="OCF178" s="4"/>
      <c r="OCG178" s="4"/>
      <c r="OCH178" s="184"/>
      <c r="OCI178" s="66"/>
      <c r="OCJ178" s="83"/>
      <c r="OCK178" s="230"/>
      <c r="OCL178" s="121"/>
      <c r="OCM178" s="80"/>
      <c r="OCN178" s="4"/>
      <c r="OCO178" s="4"/>
      <c r="OCP178" s="4"/>
      <c r="OCQ178" s="4"/>
      <c r="OCR178" s="184"/>
      <c r="OCS178" s="66"/>
      <c r="OCT178" s="83"/>
      <c r="OCU178" s="230"/>
      <c r="OCV178" s="121"/>
      <c r="OCW178" s="80"/>
      <c r="OCX178" s="4"/>
      <c r="OCY178" s="4"/>
      <c r="OCZ178" s="4"/>
      <c r="ODA178" s="4"/>
      <c r="ODB178" s="184"/>
      <c r="ODC178" s="66"/>
      <c r="ODD178" s="83"/>
      <c r="ODE178" s="230"/>
      <c r="ODF178" s="121"/>
      <c r="ODG178" s="80"/>
      <c r="ODH178" s="4"/>
      <c r="ODI178" s="4"/>
      <c r="ODJ178" s="4"/>
      <c r="ODK178" s="4"/>
      <c r="ODL178" s="184"/>
      <c r="ODM178" s="66"/>
      <c r="ODN178" s="83"/>
      <c r="ODO178" s="230"/>
      <c r="ODP178" s="121"/>
      <c r="ODQ178" s="80"/>
      <c r="ODR178" s="4"/>
      <c r="ODS178" s="4"/>
      <c r="ODT178" s="4"/>
      <c r="ODU178" s="4"/>
      <c r="ODV178" s="184"/>
      <c r="ODW178" s="66"/>
      <c r="ODX178" s="83"/>
      <c r="ODY178" s="230"/>
      <c r="ODZ178" s="121"/>
      <c r="OEA178" s="80"/>
      <c r="OEB178" s="4"/>
      <c r="OEC178" s="4"/>
      <c r="OED178" s="4"/>
      <c r="OEE178" s="4"/>
      <c r="OEF178" s="184"/>
      <c r="OEG178" s="66"/>
      <c r="OEH178" s="83"/>
      <c r="OEI178" s="230"/>
      <c r="OEJ178" s="121"/>
      <c r="OEK178" s="80"/>
      <c r="OEL178" s="4"/>
      <c r="OEM178" s="4"/>
      <c r="OEN178" s="4"/>
      <c r="OEO178" s="4"/>
      <c r="OEP178" s="184"/>
      <c r="OEQ178" s="66"/>
      <c r="OER178" s="83"/>
      <c r="OES178" s="230"/>
      <c r="OET178" s="121"/>
      <c r="OEU178" s="80"/>
      <c r="OEV178" s="4"/>
      <c r="OEW178" s="4"/>
      <c r="OEX178" s="4"/>
      <c r="OEY178" s="4"/>
      <c r="OEZ178" s="184"/>
      <c r="OFA178" s="66"/>
      <c r="OFB178" s="83"/>
      <c r="OFC178" s="230"/>
      <c r="OFD178" s="121"/>
      <c r="OFE178" s="80"/>
      <c r="OFF178" s="4"/>
      <c r="OFG178" s="4"/>
      <c r="OFH178" s="4"/>
      <c r="OFI178" s="4"/>
      <c r="OFJ178" s="184"/>
      <c r="OFK178" s="66"/>
      <c r="OFL178" s="83"/>
      <c r="OFM178" s="230"/>
      <c r="OFN178" s="121"/>
      <c r="OFO178" s="80"/>
      <c r="OFP178" s="4"/>
      <c r="OFQ178" s="4"/>
      <c r="OFR178" s="4"/>
      <c r="OFS178" s="4"/>
      <c r="OFT178" s="184"/>
      <c r="OFU178" s="66"/>
      <c r="OFV178" s="83"/>
      <c r="OFW178" s="230"/>
      <c r="OFX178" s="121"/>
      <c r="OFY178" s="80"/>
      <c r="OFZ178" s="4"/>
      <c r="OGA178" s="4"/>
      <c r="OGB178" s="4"/>
      <c r="OGC178" s="4"/>
      <c r="OGD178" s="184"/>
      <c r="OGE178" s="66"/>
      <c r="OGF178" s="83"/>
      <c r="OGG178" s="230"/>
      <c r="OGH178" s="121"/>
      <c r="OGI178" s="80"/>
      <c r="OGJ178" s="4"/>
      <c r="OGK178" s="4"/>
      <c r="OGL178" s="4"/>
      <c r="OGM178" s="4"/>
      <c r="OGN178" s="184"/>
      <c r="OGO178" s="66"/>
      <c r="OGP178" s="83"/>
      <c r="OGQ178" s="230"/>
      <c r="OGR178" s="121"/>
      <c r="OGS178" s="80"/>
      <c r="OGT178" s="4"/>
      <c r="OGU178" s="4"/>
      <c r="OGV178" s="4"/>
      <c r="OGW178" s="4"/>
      <c r="OGX178" s="184"/>
      <c r="OGY178" s="66"/>
      <c r="OGZ178" s="83"/>
      <c r="OHA178" s="230"/>
      <c r="OHB178" s="121"/>
      <c r="OHC178" s="80"/>
      <c r="OHD178" s="4"/>
      <c r="OHE178" s="4"/>
      <c r="OHF178" s="4"/>
      <c r="OHG178" s="4"/>
      <c r="OHH178" s="184"/>
      <c r="OHI178" s="66"/>
      <c r="OHJ178" s="83"/>
      <c r="OHK178" s="230"/>
      <c r="OHL178" s="121"/>
      <c r="OHM178" s="80"/>
      <c r="OHN178" s="4"/>
      <c r="OHO178" s="4"/>
      <c r="OHP178" s="4"/>
      <c r="OHQ178" s="4"/>
      <c r="OHR178" s="184"/>
      <c r="OHS178" s="66"/>
      <c r="OHT178" s="83"/>
      <c r="OHU178" s="230"/>
      <c r="OHV178" s="121"/>
      <c r="OHW178" s="80"/>
      <c r="OHX178" s="4"/>
      <c r="OHY178" s="4"/>
      <c r="OHZ178" s="4"/>
      <c r="OIA178" s="4"/>
      <c r="OIB178" s="184"/>
      <c r="OIC178" s="66"/>
      <c r="OID178" s="83"/>
      <c r="OIE178" s="230"/>
      <c r="OIF178" s="121"/>
      <c r="OIG178" s="80"/>
      <c r="OIH178" s="4"/>
      <c r="OII178" s="4"/>
      <c r="OIJ178" s="4"/>
      <c r="OIK178" s="4"/>
      <c r="OIL178" s="184"/>
      <c r="OIM178" s="66"/>
      <c r="OIN178" s="83"/>
      <c r="OIO178" s="230"/>
      <c r="OIP178" s="121"/>
      <c r="OIQ178" s="80"/>
      <c r="OIR178" s="4"/>
      <c r="OIS178" s="4"/>
      <c r="OIT178" s="4"/>
      <c r="OIU178" s="4"/>
      <c r="OIV178" s="184"/>
      <c r="OIW178" s="66"/>
      <c r="OIX178" s="83"/>
      <c r="OIY178" s="230"/>
      <c r="OIZ178" s="121"/>
      <c r="OJA178" s="80"/>
      <c r="OJB178" s="4"/>
      <c r="OJC178" s="4"/>
      <c r="OJD178" s="4"/>
      <c r="OJE178" s="4"/>
      <c r="OJF178" s="184"/>
      <c r="OJG178" s="66"/>
      <c r="OJH178" s="83"/>
      <c r="OJI178" s="230"/>
      <c r="OJJ178" s="121"/>
      <c r="OJK178" s="80"/>
      <c r="OJL178" s="4"/>
      <c r="OJM178" s="4"/>
      <c r="OJN178" s="4"/>
      <c r="OJO178" s="4"/>
      <c r="OJP178" s="184"/>
      <c r="OJQ178" s="66"/>
      <c r="OJR178" s="83"/>
      <c r="OJS178" s="230"/>
      <c r="OJT178" s="121"/>
      <c r="OJU178" s="80"/>
      <c r="OJV178" s="4"/>
      <c r="OJW178" s="4"/>
      <c r="OJX178" s="4"/>
      <c r="OJY178" s="4"/>
      <c r="OJZ178" s="184"/>
      <c r="OKA178" s="66"/>
      <c r="OKB178" s="83"/>
      <c r="OKC178" s="230"/>
      <c r="OKD178" s="121"/>
      <c r="OKE178" s="80"/>
      <c r="OKF178" s="4"/>
      <c r="OKG178" s="4"/>
      <c r="OKH178" s="4"/>
      <c r="OKI178" s="4"/>
      <c r="OKJ178" s="184"/>
      <c r="OKK178" s="66"/>
      <c r="OKL178" s="83"/>
      <c r="OKM178" s="230"/>
      <c r="OKN178" s="121"/>
      <c r="OKO178" s="80"/>
      <c r="OKP178" s="4"/>
      <c r="OKQ178" s="4"/>
      <c r="OKR178" s="4"/>
      <c r="OKS178" s="4"/>
      <c r="OKT178" s="184"/>
      <c r="OKU178" s="66"/>
      <c r="OKV178" s="83"/>
      <c r="OKW178" s="230"/>
      <c r="OKX178" s="121"/>
      <c r="OKY178" s="80"/>
      <c r="OKZ178" s="4"/>
      <c r="OLA178" s="4"/>
      <c r="OLB178" s="4"/>
      <c r="OLC178" s="4"/>
      <c r="OLD178" s="184"/>
      <c r="OLE178" s="66"/>
      <c r="OLF178" s="83"/>
      <c r="OLG178" s="230"/>
      <c r="OLH178" s="121"/>
      <c r="OLI178" s="80"/>
      <c r="OLJ178" s="4"/>
      <c r="OLK178" s="4"/>
      <c r="OLL178" s="4"/>
      <c r="OLM178" s="4"/>
      <c r="OLN178" s="184"/>
      <c r="OLO178" s="66"/>
      <c r="OLP178" s="83"/>
      <c r="OLQ178" s="230"/>
      <c r="OLR178" s="121"/>
      <c r="OLS178" s="80"/>
      <c r="OLT178" s="4"/>
      <c r="OLU178" s="4"/>
      <c r="OLV178" s="4"/>
      <c r="OLW178" s="4"/>
      <c r="OLX178" s="184"/>
      <c r="OLY178" s="66"/>
      <c r="OLZ178" s="83"/>
      <c r="OMA178" s="230"/>
      <c r="OMB178" s="121"/>
      <c r="OMC178" s="80"/>
      <c r="OMD178" s="4"/>
      <c r="OME178" s="4"/>
      <c r="OMF178" s="4"/>
      <c r="OMG178" s="4"/>
      <c r="OMH178" s="184"/>
      <c r="OMI178" s="66"/>
      <c r="OMJ178" s="83"/>
      <c r="OMK178" s="230"/>
      <c r="OML178" s="121"/>
      <c r="OMM178" s="80"/>
      <c r="OMN178" s="4"/>
      <c r="OMO178" s="4"/>
      <c r="OMP178" s="4"/>
      <c r="OMQ178" s="4"/>
      <c r="OMR178" s="184"/>
      <c r="OMS178" s="66"/>
      <c r="OMT178" s="83"/>
      <c r="OMU178" s="230"/>
      <c r="OMV178" s="121"/>
      <c r="OMW178" s="80"/>
      <c r="OMX178" s="4"/>
      <c r="OMY178" s="4"/>
      <c r="OMZ178" s="4"/>
      <c r="ONA178" s="4"/>
      <c r="ONB178" s="184"/>
      <c r="ONC178" s="66"/>
      <c r="OND178" s="83"/>
      <c r="ONE178" s="230"/>
      <c r="ONF178" s="121"/>
      <c r="ONG178" s="80"/>
      <c r="ONH178" s="4"/>
      <c r="ONI178" s="4"/>
      <c r="ONJ178" s="4"/>
      <c r="ONK178" s="4"/>
      <c r="ONL178" s="184"/>
      <c r="ONM178" s="66"/>
      <c r="ONN178" s="83"/>
      <c r="ONO178" s="230"/>
      <c r="ONP178" s="121"/>
      <c r="ONQ178" s="80"/>
      <c r="ONR178" s="4"/>
      <c r="ONS178" s="4"/>
      <c r="ONT178" s="4"/>
      <c r="ONU178" s="4"/>
      <c r="ONV178" s="184"/>
      <c r="ONW178" s="66"/>
      <c r="ONX178" s="83"/>
      <c r="ONY178" s="230"/>
      <c r="ONZ178" s="121"/>
      <c r="OOA178" s="80"/>
      <c r="OOB178" s="4"/>
      <c r="OOC178" s="4"/>
      <c r="OOD178" s="4"/>
      <c r="OOE178" s="4"/>
      <c r="OOF178" s="184"/>
      <c r="OOG178" s="66"/>
      <c r="OOH178" s="83"/>
      <c r="OOI178" s="230"/>
      <c r="OOJ178" s="121"/>
      <c r="OOK178" s="80"/>
      <c r="OOL178" s="4"/>
      <c r="OOM178" s="4"/>
      <c r="OON178" s="4"/>
      <c r="OOO178" s="4"/>
      <c r="OOP178" s="184"/>
      <c r="OOQ178" s="66"/>
      <c r="OOR178" s="83"/>
      <c r="OOS178" s="230"/>
      <c r="OOT178" s="121"/>
      <c r="OOU178" s="80"/>
      <c r="OOV178" s="4"/>
      <c r="OOW178" s="4"/>
      <c r="OOX178" s="4"/>
      <c r="OOY178" s="4"/>
      <c r="OOZ178" s="184"/>
      <c r="OPA178" s="66"/>
      <c r="OPB178" s="83"/>
      <c r="OPC178" s="230"/>
      <c r="OPD178" s="121"/>
      <c r="OPE178" s="80"/>
      <c r="OPF178" s="4"/>
      <c r="OPG178" s="4"/>
      <c r="OPH178" s="4"/>
      <c r="OPI178" s="4"/>
      <c r="OPJ178" s="184"/>
      <c r="OPK178" s="66"/>
      <c r="OPL178" s="83"/>
      <c r="OPM178" s="230"/>
      <c r="OPN178" s="121"/>
      <c r="OPO178" s="80"/>
      <c r="OPP178" s="4"/>
      <c r="OPQ178" s="4"/>
      <c r="OPR178" s="4"/>
      <c r="OPS178" s="4"/>
      <c r="OPT178" s="184"/>
      <c r="OPU178" s="66"/>
      <c r="OPV178" s="83"/>
      <c r="OPW178" s="230"/>
      <c r="OPX178" s="121"/>
      <c r="OPY178" s="80"/>
      <c r="OPZ178" s="4"/>
      <c r="OQA178" s="4"/>
      <c r="OQB178" s="4"/>
      <c r="OQC178" s="4"/>
      <c r="OQD178" s="184"/>
      <c r="OQE178" s="66"/>
      <c r="OQF178" s="83"/>
      <c r="OQG178" s="230"/>
      <c r="OQH178" s="121"/>
      <c r="OQI178" s="80"/>
      <c r="OQJ178" s="4"/>
      <c r="OQK178" s="4"/>
      <c r="OQL178" s="4"/>
      <c r="OQM178" s="4"/>
      <c r="OQN178" s="184"/>
      <c r="OQO178" s="66"/>
      <c r="OQP178" s="83"/>
      <c r="OQQ178" s="230"/>
      <c r="OQR178" s="121"/>
      <c r="OQS178" s="80"/>
      <c r="OQT178" s="4"/>
      <c r="OQU178" s="4"/>
      <c r="OQV178" s="4"/>
      <c r="OQW178" s="4"/>
      <c r="OQX178" s="184"/>
      <c r="OQY178" s="66"/>
      <c r="OQZ178" s="83"/>
      <c r="ORA178" s="230"/>
      <c r="ORB178" s="121"/>
      <c r="ORC178" s="80"/>
      <c r="ORD178" s="4"/>
      <c r="ORE178" s="4"/>
      <c r="ORF178" s="4"/>
      <c r="ORG178" s="4"/>
      <c r="ORH178" s="184"/>
      <c r="ORI178" s="66"/>
      <c r="ORJ178" s="83"/>
      <c r="ORK178" s="230"/>
      <c r="ORL178" s="121"/>
      <c r="ORM178" s="80"/>
      <c r="ORN178" s="4"/>
      <c r="ORO178" s="4"/>
      <c r="ORP178" s="4"/>
      <c r="ORQ178" s="4"/>
      <c r="ORR178" s="184"/>
      <c r="ORS178" s="66"/>
      <c r="ORT178" s="83"/>
      <c r="ORU178" s="230"/>
      <c r="ORV178" s="121"/>
      <c r="ORW178" s="80"/>
      <c r="ORX178" s="4"/>
      <c r="ORY178" s="4"/>
      <c r="ORZ178" s="4"/>
      <c r="OSA178" s="4"/>
      <c r="OSB178" s="184"/>
      <c r="OSC178" s="66"/>
      <c r="OSD178" s="83"/>
      <c r="OSE178" s="230"/>
      <c r="OSF178" s="121"/>
      <c r="OSG178" s="80"/>
      <c r="OSH178" s="4"/>
      <c r="OSI178" s="4"/>
      <c r="OSJ178" s="4"/>
      <c r="OSK178" s="4"/>
      <c r="OSL178" s="184"/>
      <c r="OSM178" s="66"/>
      <c r="OSN178" s="83"/>
      <c r="OSO178" s="230"/>
      <c r="OSP178" s="121"/>
      <c r="OSQ178" s="80"/>
      <c r="OSR178" s="4"/>
      <c r="OSS178" s="4"/>
      <c r="OST178" s="4"/>
      <c r="OSU178" s="4"/>
      <c r="OSV178" s="184"/>
      <c r="OSW178" s="66"/>
      <c r="OSX178" s="83"/>
      <c r="OSY178" s="230"/>
      <c r="OSZ178" s="121"/>
      <c r="OTA178" s="80"/>
      <c r="OTB178" s="4"/>
      <c r="OTC178" s="4"/>
      <c r="OTD178" s="4"/>
      <c r="OTE178" s="4"/>
      <c r="OTF178" s="184"/>
      <c r="OTG178" s="66"/>
      <c r="OTH178" s="83"/>
      <c r="OTI178" s="230"/>
      <c r="OTJ178" s="121"/>
      <c r="OTK178" s="80"/>
      <c r="OTL178" s="4"/>
      <c r="OTM178" s="4"/>
      <c r="OTN178" s="4"/>
      <c r="OTO178" s="4"/>
      <c r="OTP178" s="184"/>
      <c r="OTQ178" s="66"/>
      <c r="OTR178" s="83"/>
      <c r="OTS178" s="230"/>
      <c r="OTT178" s="121"/>
      <c r="OTU178" s="80"/>
      <c r="OTV178" s="4"/>
      <c r="OTW178" s="4"/>
      <c r="OTX178" s="4"/>
      <c r="OTY178" s="4"/>
      <c r="OTZ178" s="184"/>
      <c r="OUA178" s="66"/>
      <c r="OUB178" s="83"/>
      <c r="OUC178" s="230"/>
      <c r="OUD178" s="121"/>
      <c r="OUE178" s="80"/>
      <c r="OUF178" s="4"/>
      <c r="OUG178" s="4"/>
      <c r="OUH178" s="4"/>
      <c r="OUI178" s="4"/>
      <c r="OUJ178" s="184"/>
      <c r="OUK178" s="66"/>
      <c r="OUL178" s="83"/>
      <c r="OUM178" s="230"/>
      <c r="OUN178" s="121"/>
      <c r="OUO178" s="80"/>
      <c r="OUP178" s="4"/>
      <c r="OUQ178" s="4"/>
      <c r="OUR178" s="4"/>
      <c r="OUS178" s="4"/>
      <c r="OUT178" s="184"/>
      <c r="OUU178" s="66"/>
      <c r="OUV178" s="83"/>
      <c r="OUW178" s="230"/>
      <c r="OUX178" s="121"/>
      <c r="OUY178" s="80"/>
      <c r="OUZ178" s="4"/>
      <c r="OVA178" s="4"/>
      <c r="OVB178" s="4"/>
      <c r="OVC178" s="4"/>
      <c r="OVD178" s="184"/>
      <c r="OVE178" s="66"/>
      <c r="OVF178" s="83"/>
      <c r="OVG178" s="230"/>
      <c r="OVH178" s="121"/>
      <c r="OVI178" s="80"/>
      <c r="OVJ178" s="4"/>
      <c r="OVK178" s="4"/>
      <c r="OVL178" s="4"/>
      <c r="OVM178" s="4"/>
      <c r="OVN178" s="184"/>
      <c r="OVO178" s="66"/>
      <c r="OVP178" s="83"/>
      <c r="OVQ178" s="230"/>
      <c r="OVR178" s="121"/>
      <c r="OVS178" s="80"/>
      <c r="OVT178" s="4"/>
      <c r="OVU178" s="4"/>
      <c r="OVV178" s="4"/>
      <c r="OVW178" s="4"/>
      <c r="OVX178" s="184"/>
      <c r="OVY178" s="66"/>
      <c r="OVZ178" s="83"/>
      <c r="OWA178" s="230"/>
      <c r="OWB178" s="121"/>
      <c r="OWC178" s="80"/>
      <c r="OWD178" s="4"/>
      <c r="OWE178" s="4"/>
      <c r="OWF178" s="4"/>
      <c r="OWG178" s="4"/>
      <c r="OWH178" s="184"/>
      <c r="OWI178" s="66"/>
      <c r="OWJ178" s="83"/>
      <c r="OWK178" s="230"/>
      <c r="OWL178" s="121"/>
      <c r="OWM178" s="80"/>
      <c r="OWN178" s="4"/>
      <c r="OWO178" s="4"/>
      <c r="OWP178" s="4"/>
      <c r="OWQ178" s="4"/>
      <c r="OWR178" s="184"/>
      <c r="OWS178" s="66"/>
      <c r="OWT178" s="83"/>
      <c r="OWU178" s="230"/>
      <c r="OWV178" s="121"/>
      <c r="OWW178" s="80"/>
      <c r="OWX178" s="4"/>
      <c r="OWY178" s="4"/>
      <c r="OWZ178" s="4"/>
      <c r="OXA178" s="4"/>
      <c r="OXB178" s="184"/>
      <c r="OXC178" s="66"/>
      <c r="OXD178" s="83"/>
      <c r="OXE178" s="230"/>
      <c r="OXF178" s="121"/>
      <c r="OXG178" s="80"/>
      <c r="OXH178" s="4"/>
      <c r="OXI178" s="4"/>
      <c r="OXJ178" s="4"/>
      <c r="OXK178" s="4"/>
      <c r="OXL178" s="184"/>
      <c r="OXM178" s="66"/>
      <c r="OXN178" s="83"/>
      <c r="OXO178" s="230"/>
      <c r="OXP178" s="121"/>
      <c r="OXQ178" s="80"/>
      <c r="OXR178" s="4"/>
      <c r="OXS178" s="4"/>
      <c r="OXT178" s="4"/>
      <c r="OXU178" s="4"/>
      <c r="OXV178" s="184"/>
      <c r="OXW178" s="66"/>
      <c r="OXX178" s="83"/>
      <c r="OXY178" s="230"/>
      <c r="OXZ178" s="121"/>
      <c r="OYA178" s="80"/>
      <c r="OYB178" s="4"/>
      <c r="OYC178" s="4"/>
      <c r="OYD178" s="4"/>
      <c r="OYE178" s="4"/>
      <c r="OYF178" s="184"/>
      <c r="OYG178" s="66"/>
      <c r="OYH178" s="83"/>
      <c r="OYI178" s="230"/>
      <c r="OYJ178" s="121"/>
      <c r="OYK178" s="80"/>
      <c r="OYL178" s="4"/>
      <c r="OYM178" s="4"/>
      <c r="OYN178" s="4"/>
      <c r="OYO178" s="4"/>
      <c r="OYP178" s="184"/>
      <c r="OYQ178" s="66"/>
      <c r="OYR178" s="83"/>
      <c r="OYS178" s="230"/>
      <c r="OYT178" s="121"/>
      <c r="OYU178" s="80"/>
      <c r="OYV178" s="4"/>
      <c r="OYW178" s="4"/>
      <c r="OYX178" s="4"/>
      <c r="OYY178" s="4"/>
      <c r="OYZ178" s="184"/>
      <c r="OZA178" s="66"/>
      <c r="OZB178" s="83"/>
      <c r="OZC178" s="230"/>
      <c r="OZD178" s="121"/>
      <c r="OZE178" s="80"/>
      <c r="OZF178" s="4"/>
      <c r="OZG178" s="4"/>
      <c r="OZH178" s="4"/>
      <c r="OZI178" s="4"/>
      <c r="OZJ178" s="184"/>
      <c r="OZK178" s="66"/>
      <c r="OZL178" s="83"/>
      <c r="OZM178" s="230"/>
      <c r="OZN178" s="121"/>
      <c r="OZO178" s="80"/>
      <c r="OZP178" s="4"/>
      <c r="OZQ178" s="4"/>
      <c r="OZR178" s="4"/>
      <c r="OZS178" s="4"/>
      <c r="OZT178" s="184"/>
      <c r="OZU178" s="66"/>
      <c r="OZV178" s="83"/>
      <c r="OZW178" s="230"/>
      <c r="OZX178" s="121"/>
      <c r="OZY178" s="80"/>
      <c r="OZZ178" s="4"/>
      <c r="PAA178" s="4"/>
      <c r="PAB178" s="4"/>
      <c r="PAC178" s="4"/>
      <c r="PAD178" s="184"/>
      <c r="PAE178" s="66"/>
      <c r="PAF178" s="83"/>
      <c r="PAG178" s="230"/>
      <c r="PAH178" s="121"/>
      <c r="PAI178" s="80"/>
      <c r="PAJ178" s="4"/>
      <c r="PAK178" s="4"/>
      <c r="PAL178" s="4"/>
      <c r="PAM178" s="4"/>
      <c r="PAN178" s="184"/>
      <c r="PAO178" s="66"/>
      <c r="PAP178" s="83"/>
      <c r="PAQ178" s="230"/>
      <c r="PAR178" s="121"/>
      <c r="PAS178" s="80"/>
      <c r="PAT178" s="4"/>
      <c r="PAU178" s="4"/>
      <c r="PAV178" s="4"/>
      <c r="PAW178" s="4"/>
      <c r="PAX178" s="184"/>
      <c r="PAY178" s="66"/>
      <c r="PAZ178" s="83"/>
      <c r="PBA178" s="230"/>
      <c r="PBB178" s="121"/>
      <c r="PBC178" s="80"/>
      <c r="PBD178" s="4"/>
      <c r="PBE178" s="4"/>
      <c r="PBF178" s="4"/>
      <c r="PBG178" s="4"/>
      <c r="PBH178" s="184"/>
      <c r="PBI178" s="66"/>
      <c r="PBJ178" s="83"/>
      <c r="PBK178" s="230"/>
      <c r="PBL178" s="121"/>
      <c r="PBM178" s="80"/>
      <c r="PBN178" s="4"/>
      <c r="PBO178" s="4"/>
      <c r="PBP178" s="4"/>
      <c r="PBQ178" s="4"/>
      <c r="PBR178" s="184"/>
      <c r="PBS178" s="66"/>
      <c r="PBT178" s="83"/>
      <c r="PBU178" s="230"/>
      <c r="PBV178" s="121"/>
      <c r="PBW178" s="80"/>
      <c r="PBX178" s="4"/>
      <c r="PBY178" s="4"/>
      <c r="PBZ178" s="4"/>
      <c r="PCA178" s="4"/>
      <c r="PCB178" s="184"/>
      <c r="PCC178" s="66"/>
      <c r="PCD178" s="83"/>
      <c r="PCE178" s="230"/>
      <c r="PCF178" s="121"/>
      <c r="PCG178" s="80"/>
      <c r="PCH178" s="4"/>
      <c r="PCI178" s="4"/>
      <c r="PCJ178" s="4"/>
      <c r="PCK178" s="4"/>
      <c r="PCL178" s="184"/>
      <c r="PCM178" s="66"/>
      <c r="PCN178" s="83"/>
      <c r="PCO178" s="230"/>
      <c r="PCP178" s="121"/>
      <c r="PCQ178" s="80"/>
      <c r="PCR178" s="4"/>
      <c r="PCS178" s="4"/>
      <c r="PCT178" s="4"/>
      <c r="PCU178" s="4"/>
      <c r="PCV178" s="184"/>
      <c r="PCW178" s="66"/>
      <c r="PCX178" s="83"/>
      <c r="PCY178" s="230"/>
      <c r="PCZ178" s="121"/>
      <c r="PDA178" s="80"/>
      <c r="PDB178" s="4"/>
      <c r="PDC178" s="4"/>
      <c r="PDD178" s="4"/>
      <c r="PDE178" s="4"/>
      <c r="PDF178" s="184"/>
      <c r="PDG178" s="66"/>
      <c r="PDH178" s="83"/>
      <c r="PDI178" s="230"/>
      <c r="PDJ178" s="121"/>
      <c r="PDK178" s="80"/>
      <c r="PDL178" s="4"/>
      <c r="PDM178" s="4"/>
      <c r="PDN178" s="4"/>
      <c r="PDO178" s="4"/>
      <c r="PDP178" s="184"/>
      <c r="PDQ178" s="66"/>
      <c r="PDR178" s="83"/>
      <c r="PDS178" s="230"/>
      <c r="PDT178" s="121"/>
      <c r="PDU178" s="80"/>
      <c r="PDV178" s="4"/>
      <c r="PDW178" s="4"/>
      <c r="PDX178" s="4"/>
      <c r="PDY178" s="4"/>
      <c r="PDZ178" s="184"/>
      <c r="PEA178" s="66"/>
      <c r="PEB178" s="83"/>
      <c r="PEC178" s="230"/>
      <c r="PED178" s="121"/>
      <c r="PEE178" s="80"/>
      <c r="PEF178" s="4"/>
      <c r="PEG178" s="4"/>
      <c r="PEH178" s="4"/>
      <c r="PEI178" s="4"/>
      <c r="PEJ178" s="184"/>
      <c r="PEK178" s="66"/>
      <c r="PEL178" s="83"/>
      <c r="PEM178" s="230"/>
      <c r="PEN178" s="121"/>
      <c r="PEO178" s="80"/>
      <c r="PEP178" s="4"/>
      <c r="PEQ178" s="4"/>
      <c r="PER178" s="4"/>
      <c r="PES178" s="4"/>
      <c r="PET178" s="184"/>
      <c r="PEU178" s="66"/>
      <c r="PEV178" s="83"/>
      <c r="PEW178" s="230"/>
      <c r="PEX178" s="121"/>
      <c r="PEY178" s="80"/>
      <c r="PEZ178" s="4"/>
      <c r="PFA178" s="4"/>
      <c r="PFB178" s="4"/>
      <c r="PFC178" s="4"/>
      <c r="PFD178" s="184"/>
      <c r="PFE178" s="66"/>
      <c r="PFF178" s="83"/>
      <c r="PFG178" s="230"/>
      <c r="PFH178" s="121"/>
      <c r="PFI178" s="80"/>
      <c r="PFJ178" s="4"/>
      <c r="PFK178" s="4"/>
      <c r="PFL178" s="4"/>
      <c r="PFM178" s="4"/>
      <c r="PFN178" s="184"/>
      <c r="PFO178" s="66"/>
      <c r="PFP178" s="83"/>
      <c r="PFQ178" s="230"/>
      <c r="PFR178" s="121"/>
      <c r="PFS178" s="80"/>
      <c r="PFT178" s="4"/>
      <c r="PFU178" s="4"/>
      <c r="PFV178" s="4"/>
      <c r="PFW178" s="4"/>
      <c r="PFX178" s="184"/>
      <c r="PFY178" s="66"/>
      <c r="PFZ178" s="83"/>
      <c r="PGA178" s="230"/>
      <c r="PGB178" s="121"/>
      <c r="PGC178" s="80"/>
      <c r="PGD178" s="4"/>
      <c r="PGE178" s="4"/>
      <c r="PGF178" s="4"/>
      <c r="PGG178" s="4"/>
      <c r="PGH178" s="184"/>
      <c r="PGI178" s="66"/>
      <c r="PGJ178" s="83"/>
      <c r="PGK178" s="230"/>
      <c r="PGL178" s="121"/>
      <c r="PGM178" s="80"/>
      <c r="PGN178" s="4"/>
      <c r="PGO178" s="4"/>
      <c r="PGP178" s="4"/>
      <c r="PGQ178" s="4"/>
      <c r="PGR178" s="184"/>
      <c r="PGS178" s="66"/>
      <c r="PGT178" s="83"/>
      <c r="PGU178" s="230"/>
      <c r="PGV178" s="121"/>
      <c r="PGW178" s="80"/>
      <c r="PGX178" s="4"/>
      <c r="PGY178" s="4"/>
      <c r="PGZ178" s="4"/>
      <c r="PHA178" s="4"/>
      <c r="PHB178" s="184"/>
      <c r="PHC178" s="66"/>
      <c r="PHD178" s="83"/>
      <c r="PHE178" s="230"/>
      <c r="PHF178" s="121"/>
      <c r="PHG178" s="80"/>
      <c r="PHH178" s="4"/>
      <c r="PHI178" s="4"/>
      <c r="PHJ178" s="4"/>
      <c r="PHK178" s="4"/>
      <c r="PHL178" s="184"/>
      <c r="PHM178" s="66"/>
      <c r="PHN178" s="83"/>
      <c r="PHO178" s="230"/>
      <c r="PHP178" s="121"/>
      <c r="PHQ178" s="80"/>
      <c r="PHR178" s="4"/>
      <c r="PHS178" s="4"/>
      <c r="PHT178" s="4"/>
      <c r="PHU178" s="4"/>
      <c r="PHV178" s="184"/>
      <c r="PHW178" s="66"/>
      <c r="PHX178" s="83"/>
      <c r="PHY178" s="230"/>
      <c r="PHZ178" s="121"/>
      <c r="PIA178" s="80"/>
      <c r="PIB178" s="4"/>
      <c r="PIC178" s="4"/>
      <c r="PID178" s="4"/>
      <c r="PIE178" s="4"/>
      <c r="PIF178" s="184"/>
      <c r="PIG178" s="66"/>
      <c r="PIH178" s="83"/>
      <c r="PII178" s="230"/>
      <c r="PIJ178" s="121"/>
      <c r="PIK178" s="80"/>
      <c r="PIL178" s="4"/>
      <c r="PIM178" s="4"/>
      <c r="PIN178" s="4"/>
      <c r="PIO178" s="4"/>
      <c r="PIP178" s="184"/>
      <c r="PIQ178" s="66"/>
      <c r="PIR178" s="83"/>
      <c r="PIS178" s="230"/>
      <c r="PIT178" s="121"/>
      <c r="PIU178" s="80"/>
      <c r="PIV178" s="4"/>
      <c r="PIW178" s="4"/>
      <c r="PIX178" s="4"/>
      <c r="PIY178" s="4"/>
      <c r="PIZ178" s="184"/>
      <c r="PJA178" s="66"/>
      <c r="PJB178" s="83"/>
      <c r="PJC178" s="230"/>
      <c r="PJD178" s="121"/>
      <c r="PJE178" s="80"/>
      <c r="PJF178" s="4"/>
      <c r="PJG178" s="4"/>
      <c r="PJH178" s="4"/>
      <c r="PJI178" s="4"/>
      <c r="PJJ178" s="184"/>
      <c r="PJK178" s="66"/>
      <c r="PJL178" s="83"/>
      <c r="PJM178" s="230"/>
      <c r="PJN178" s="121"/>
      <c r="PJO178" s="80"/>
      <c r="PJP178" s="4"/>
      <c r="PJQ178" s="4"/>
      <c r="PJR178" s="4"/>
      <c r="PJS178" s="4"/>
      <c r="PJT178" s="184"/>
      <c r="PJU178" s="66"/>
      <c r="PJV178" s="83"/>
      <c r="PJW178" s="230"/>
      <c r="PJX178" s="121"/>
      <c r="PJY178" s="80"/>
      <c r="PJZ178" s="4"/>
      <c r="PKA178" s="4"/>
      <c r="PKB178" s="4"/>
      <c r="PKC178" s="4"/>
      <c r="PKD178" s="184"/>
      <c r="PKE178" s="66"/>
      <c r="PKF178" s="83"/>
      <c r="PKG178" s="230"/>
      <c r="PKH178" s="121"/>
      <c r="PKI178" s="80"/>
      <c r="PKJ178" s="4"/>
      <c r="PKK178" s="4"/>
      <c r="PKL178" s="4"/>
      <c r="PKM178" s="4"/>
      <c r="PKN178" s="184"/>
      <c r="PKO178" s="66"/>
      <c r="PKP178" s="83"/>
      <c r="PKQ178" s="230"/>
      <c r="PKR178" s="121"/>
      <c r="PKS178" s="80"/>
      <c r="PKT178" s="4"/>
      <c r="PKU178" s="4"/>
      <c r="PKV178" s="4"/>
      <c r="PKW178" s="4"/>
      <c r="PKX178" s="184"/>
      <c r="PKY178" s="66"/>
      <c r="PKZ178" s="83"/>
      <c r="PLA178" s="230"/>
      <c r="PLB178" s="121"/>
      <c r="PLC178" s="80"/>
      <c r="PLD178" s="4"/>
      <c r="PLE178" s="4"/>
      <c r="PLF178" s="4"/>
      <c r="PLG178" s="4"/>
      <c r="PLH178" s="184"/>
      <c r="PLI178" s="66"/>
      <c r="PLJ178" s="83"/>
      <c r="PLK178" s="230"/>
      <c r="PLL178" s="121"/>
      <c r="PLM178" s="80"/>
      <c r="PLN178" s="4"/>
      <c r="PLO178" s="4"/>
      <c r="PLP178" s="4"/>
      <c r="PLQ178" s="4"/>
      <c r="PLR178" s="184"/>
      <c r="PLS178" s="66"/>
      <c r="PLT178" s="83"/>
      <c r="PLU178" s="230"/>
      <c r="PLV178" s="121"/>
      <c r="PLW178" s="80"/>
      <c r="PLX178" s="4"/>
      <c r="PLY178" s="4"/>
      <c r="PLZ178" s="4"/>
      <c r="PMA178" s="4"/>
      <c r="PMB178" s="184"/>
      <c r="PMC178" s="66"/>
      <c r="PMD178" s="83"/>
      <c r="PME178" s="230"/>
      <c r="PMF178" s="121"/>
      <c r="PMG178" s="80"/>
      <c r="PMH178" s="4"/>
      <c r="PMI178" s="4"/>
      <c r="PMJ178" s="4"/>
      <c r="PMK178" s="4"/>
      <c r="PML178" s="184"/>
      <c r="PMM178" s="66"/>
      <c r="PMN178" s="83"/>
      <c r="PMO178" s="230"/>
      <c r="PMP178" s="121"/>
      <c r="PMQ178" s="80"/>
      <c r="PMR178" s="4"/>
      <c r="PMS178" s="4"/>
      <c r="PMT178" s="4"/>
      <c r="PMU178" s="4"/>
      <c r="PMV178" s="184"/>
      <c r="PMW178" s="66"/>
      <c r="PMX178" s="83"/>
      <c r="PMY178" s="230"/>
      <c r="PMZ178" s="121"/>
      <c r="PNA178" s="80"/>
      <c r="PNB178" s="4"/>
      <c r="PNC178" s="4"/>
      <c r="PND178" s="4"/>
      <c r="PNE178" s="4"/>
      <c r="PNF178" s="184"/>
      <c r="PNG178" s="66"/>
      <c r="PNH178" s="83"/>
      <c r="PNI178" s="230"/>
      <c r="PNJ178" s="121"/>
      <c r="PNK178" s="80"/>
      <c r="PNL178" s="4"/>
      <c r="PNM178" s="4"/>
      <c r="PNN178" s="4"/>
      <c r="PNO178" s="4"/>
      <c r="PNP178" s="184"/>
      <c r="PNQ178" s="66"/>
      <c r="PNR178" s="83"/>
      <c r="PNS178" s="230"/>
      <c r="PNT178" s="121"/>
      <c r="PNU178" s="80"/>
      <c r="PNV178" s="4"/>
      <c r="PNW178" s="4"/>
      <c r="PNX178" s="4"/>
      <c r="PNY178" s="4"/>
      <c r="PNZ178" s="184"/>
      <c r="POA178" s="66"/>
      <c r="POB178" s="83"/>
      <c r="POC178" s="230"/>
      <c r="POD178" s="121"/>
      <c r="POE178" s="80"/>
      <c r="POF178" s="4"/>
      <c r="POG178" s="4"/>
      <c r="POH178" s="4"/>
      <c r="POI178" s="4"/>
      <c r="POJ178" s="184"/>
      <c r="POK178" s="66"/>
      <c r="POL178" s="83"/>
      <c r="POM178" s="230"/>
      <c r="PON178" s="121"/>
      <c r="POO178" s="80"/>
      <c r="POP178" s="4"/>
      <c r="POQ178" s="4"/>
      <c r="POR178" s="4"/>
      <c r="POS178" s="4"/>
      <c r="POT178" s="184"/>
      <c r="POU178" s="66"/>
      <c r="POV178" s="83"/>
      <c r="POW178" s="230"/>
      <c r="POX178" s="121"/>
      <c r="POY178" s="80"/>
      <c r="POZ178" s="4"/>
      <c r="PPA178" s="4"/>
      <c r="PPB178" s="4"/>
      <c r="PPC178" s="4"/>
      <c r="PPD178" s="184"/>
      <c r="PPE178" s="66"/>
      <c r="PPF178" s="83"/>
      <c r="PPG178" s="230"/>
      <c r="PPH178" s="121"/>
      <c r="PPI178" s="80"/>
      <c r="PPJ178" s="4"/>
      <c r="PPK178" s="4"/>
      <c r="PPL178" s="4"/>
      <c r="PPM178" s="4"/>
      <c r="PPN178" s="184"/>
      <c r="PPO178" s="66"/>
      <c r="PPP178" s="83"/>
      <c r="PPQ178" s="230"/>
      <c r="PPR178" s="121"/>
      <c r="PPS178" s="80"/>
      <c r="PPT178" s="4"/>
      <c r="PPU178" s="4"/>
      <c r="PPV178" s="4"/>
      <c r="PPW178" s="4"/>
      <c r="PPX178" s="184"/>
      <c r="PPY178" s="66"/>
      <c r="PPZ178" s="83"/>
      <c r="PQA178" s="230"/>
      <c r="PQB178" s="121"/>
      <c r="PQC178" s="80"/>
      <c r="PQD178" s="4"/>
      <c r="PQE178" s="4"/>
      <c r="PQF178" s="4"/>
      <c r="PQG178" s="4"/>
      <c r="PQH178" s="184"/>
      <c r="PQI178" s="66"/>
      <c r="PQJ178" s="83"/>
      <c r="PQK178" s="230"/>
      <c r="PQL178" s="121"/>
      <c r="PQM178" s="80"/>
      <c r="PQN178" s="4"/>
      <c r="PQO178" s="4"/>
      <c r="PQP178" s="4"/>
      <c r="PQQ178" s="4"/>
      <c r="PQR178" s="184"/>
      <c r="PQS178" s="66"/>
      <c r="PQT178" s="83"/>
      <c r="PQU178" s="230"/>
      <c r="PQV178" s="121"/>
      <c r="PQW178" s="80"/>
      <c r="PQX178" s="4"/>
      <c r="PQY178" s="4"/>
      <c r="PQZ178" s="4"/>
      <c r="PRA178" s="4"/>
      <c r="PRB178" s="184"/>
      <c r="PRC178" s="66"/>
      <c r="PRD178" s="83"/>
      <c r="PRE178" s="230"/>
      <c r="PRF178" s="121"/>
      <c r="PRG178" s="80"/>
      <c r="PRH178" s="4"/>
      <c r="PRI178" s="4"/>
      <c r="PRJ178" s="4"/>
      <c r="PRK178" s="4"/>
      <c r="PRL178" s="184"/>
      <c r="PRM178" s="66"/>
      <c r="PRN178" s="83"/>
      <c r="PRO178" s="230"/>
      <c r="PRP178" s="121"/>
      <c r="PRQ178" s="80"/>
      <c r="PRR178" s="4"/>
      <c r="PRS178" s="4"/>
      <c r="PRT178" s="4"/>
      <c r="PRU178" s="4"/>
      <c r="PRV178" s="184"/>
      <c r="PRW178" s="66"/>
      <c r="PRX178" s="83"/>
      <c r="PRY178" s="230"/>
      <c r="PRZ178" s="121"/>
      <c r="PSA178" s="80"/>
      <c r="PSB178" s="4"/>
      <c r="PSC178" s="4"/>
      <c r="PSD178" s="4"/>
      <c r="PSE178" s="4"/>
      <c r="PSF178" s="184"/>
      <c r="PSG178" s="66"/>
      <c r="PSH178" s="83"/>
      <c r="PSI178" s="230"/>
      <c r="PSJ178" s="121"/>
      <c r="PSK178" s="80"/>
      <c r="PSL178" s="4"/>
      <c r="PSM178" s="4"/>
      <c r="PSN178" s="4"/>
      <c r="PSO178" s="4"/>
      <c r="PSP178" s="184"/>
      <c r="PSQ178" s="66"/>
      <c r="PSR178" s="83"/>
      <c r="PSS178" s="230"/>
      <c r="PST178" s="121"/>
      <c r="PSU178" s="80"/>
      <c r="PSV178" s="4"/>
      <c r="PSW178" s="4"/>
      <c r="PSX178" s="4"/>
      <c r="PSY178" s="4"/>
      <c r="PSZ178" s="184"/>
      <c r="PTA178" s="66"/>
      <c r="PTB178" s="83"/>
      <c r="PTC178" s="230"/>
      <c r="PTD178" s="121"/>
      <c r="PTE178" s="80"/>
      <c r="PTF178" s="4"/>
      <c r="PTG178" s="4"/>
      <c r="PTH178" s="4"/>
      <c r="PTI178" s="4"/>
      <c r="PTJ178" s="184"/>
      <c r="PTK178" s="66"/>
      <c r="PTL178" s="83"/>
      <c r="PTM178" s="230"/>
      <c r="PTN178" s="121"/>
      <c r="PTO178" s="80"/>
      <c r="PTP178" s="4"/>
      <c r="PTQ178" s="4"/>
      <c r="PTR178" s="4"/>
      <c r="PTS178" s="4"/>
      <c r="PTT178" s="184"/>
      <c r="PTU178" s="66"/>
      <c r="PTV178" s="83"/>
      <c r="PTW178" s="230"/>
      <c r="PTX178" s="121"/>
      <c r="PTY178" s="80"/>
      <c r="PTZ178" s="4"/>
      <c r="PUA178" s="4"/>
      <c r="PUB178" s="4"/>
      <c r="PUC178" s="4"/>
      <c r="PUD178" s="184"/>
      <c r="PUE178" s="66"/>
      <c r="PUF178" s="83"/>
      <c r="PUG178" s="230"/>
      <c r="PUH178" s="121"/>
      <c r="PUI178" s="80"/>
      <c r="PUJ178" s="4"/>
      <c r="PUK178" s="4"/>
      <c r="PUL178" s="4"/>
      <c r="PUM178" s="4"/>
      <c r="PUN178" s="184"/>
      <c r="PUO178" s="66"/>
      <c r="PUP178" s="83"/>
      <c r="PUQ178" s="230"/>
      <c r="PUR178" s="121"/>
      <c r="PUS178" s="80"/>
      <c r="PUT178" s="4"/>
      <c r="PUU178" s="4"/>
      <c r="PUV178" s="4"/>
      <c r="PUW178" s="4"/>
      <c r="PUX178" s="184"/>
      <c r="PUY178" s="66"/>
      <c r="PUZ178" s="83"/>
      <c r="PVA178" s="230"/>
      <c r="PVB178" s="121"/>
      <c r="PVC178" s="80"/>
      <c r="PVD178" s="4"/>
      <c r="PVE178" s="4"/>
      <c r="PVF178" s="4"/>
      <c r="PVG178" s="4"/>
      <c r="PVH178" s="184"/>
      <c r="PVI178" s="66"/>
      <c r="PVJ178" s="83"/>
      <c r="PVK178" s="230"/>
      <c r="PVL178" s="121"/>
      <c r="PVM178" s="80"/>
      <c r="PVN178" s="4"/>
      <c r="PVO178" s="4"/>
      <c r="PVP178" s="4"/>
      <c r="PVQ178" s="4"/>
      <c r="PVR178" s="184"/>
      <c r="PVS178" s="66"/>
      <c r="PVT178" s="83"/>
      <c r="PVU178" s="230"/>
      <c r="PVV178" s="121"/>
      <c r="PVW178" s="80"/>
      <c r="PVX178" s="4"/>
      <c r="PVY178" s="4"/>
      <c r="PVZ178" s="4"/>
      <c r="PWA178" s="4"/>
      <c r="PWB178" s="184"/>
      <c r="PWC178" s="66"/>
      <c r="PWD178" s="83"/>
      <c r="PWE178" s="230"/>
      <c r="PWF178" s="121"/>
      <c r="PWG178" s="80"/>
      <c r="PWH178" s="4"/>
      <c r="PWI178" s="4"/>
      <c r="PWJ178" s="4"/>
      <c r="PWK178" s="4"/>
      <c r="PWL178" s="184"/>
      <c r="PWM178" s="66"/>
      <c r="PWN178" s="83"/>
      <c r="PWO178" s="230"/>
      <c r="PWP178" s="121"/>
      <c r="PWQ178" s="80"/>
      <c r="PWR178" s="4"/>
      <c r="PWS178" s="4"/>
      <c r="PWT178" s="4"/>
      <c r="PWU178" s="4"/>
      <c r="PWV178" s="184"/>
      <c r="PWW178" s="66"/>
      <c r="PWX178" s="83"/>
      <c r="PWY178" s="230"/>
      <c r="PWZ178" s="121"/>
      <c r="PXA178" s="80"/>
      <c r="PXB178" s="4"/>
      <c r="PXC178" s="4"/>
      <c r="PXD178" s="4"/>
      <c r="PXE178" s="4"/>
      <c r="PXF178" s="184"/>
      <c r="PXG178" s="66"/>
      <c r="PXH178" s="83"/>
      <c r="PXI178" s="230"/>
      <c r="PXJ178" s="121"/>
      <c r="PXK178" s="80"/>
      <c r="PXL178" s="4"/>
      <c r="PXM178" s="4"/>
      <c r="PXN178" s="4"/>
      <c r="PXO178" s="4"/>
      <c r="PXP178" s="184"/>
      <c r="PXQ178" s="66"/>
      <c r="PXR178" s="83"/>
      <c r="PXS178" s="230"/>
      <c r="PXT178" s="121"/>
      <c r="PXU178" s="80"/>
      <c r="PXV178" s="4"/>
      <c r="PXW178" s="4"/>
      <c r="PXX178" s="4"/>
      <c r="PXY178" s="4"/>
      <c r="PXZ178" s="184"/>
      <c r="PYA178" s="66"/>
      <c r="PYB178" s="83"/>
      <c r="PYC178" s="230"/>
      <c r="PYD178" s="121"/>
      <c r="PYE178" s="80"/>
      <c r="PYF178" s="4"/>
      <c r="PYG178" s="4"/>
      <c r="PYH178" s="4"/>
      <c r="PYI178" s="4"/>
      <c r="PYJ178" s="184"/>
      <c r="PYK178" s="66"/>
      <c r="PYL178" s="83"/>
      <c r="PYM178" s="230"/>
      <c r="PYN178" s="121"/>
      <c r="PYO178" s="80"/>
      <c r="PYP178" s="4"/>
      <c r="PYQ178" s="4"/>
      <c r="PYR178" s="4"/>
      <c r="PYS178" s="4"/>
      <c r="PYT178" s="184"/>
      <c r="PYU178" s="66"/>
      <c r="PYV178" s="83"/>
      <c r="PYW178" s="230"/>
      <c r="PYX178" s="121"/>
      <c r="PYY178" s="80"/>
      <c r="PYZ178" s="4"/>
      <c r="PZA178" s="4"/>
      <c r="PZB178" s="4"/>
      <c r="PZC178" s="4"/>
      <c r="PZD178" s="184"/>
      <c r="PZE178" s="66"/>
      <c r="PZF178" s="83"/>
      <c r="PZG178" s="230"/>
      <c r="PZH178" s="121"/>
      <c r="PZI178" s="80"/>
      <c r="PZJ178" s="4"/>
      <c r="PZK178" s="4"/>
      <c r="PZL178" s="4"/>
      <c r="PZM178" s="4"/>
      <c r="PZN178" s="184"/>
      <c r="PZO178" s="66"/>
      <c r="PZP178" s="83"/>
      <c r="PZQ178" s="230"/>
      <c r="PZR178" s="121"/>
      <c r="PZS178" s="80"/>
      <c r="PZT178" s="4"/>
      <c r="PZU178" s="4"/>
      <c r="PZV178" s="4"/>
      <c r="PZW178" s="4"/>
      <c r="PZX178" s="184"/>
      <c r="PZY178" s="66"/>
      <c r="PZZ178" s="83"/>
      <c r="QAA178" s="230"/>
      <c r="QAB178" s="121"/>
      <c r="QAC178" s="80"/>
      <c r="QAD178" s="4"/>
      <c r="QAE178" s="4"/>
      <c r="QAF178" s="4"/>
      <c r="QAG178" s="4"/>
      <c r="QAH178" s="184"/>
      <c r="QAI178" s="66"/>
      <c r="QAJ178" s="83"/>
      <c r="QAK178" s="230"/>
      <c r="QAL178" s="121"/>
      <c r="QAM178" s="80"/>
      <c r="QAN178" s="4"/>
      <c r="QAO178" s="4"/>
      <c r="QAP178" s="4"/>
      <c r="QAQ178" s="4"/>
      <c r="QAR178" s="184"/>
      <c r="QAS178" s="66"/>
      <c r="QAT178" s="83"/>
      <c r="QAU178" s="230"/>
      <c r="QAV178" s="121"/>
      <c r="QAW178" s="80"/>
      <c r="QAX178" s="4"/>
      <c r="QAY178" s="4"/>
      <c r="QAZ178" s="4"/>
      <c r="QBA178" s="4"/>
      <c r="QBB178" s="184"/>
      <c r="QBC178" s="66"/>
      <c r="QBD178" s="83"/>
      <c r="QBE178" s="230"/>
      <c r="QBF178" s="121"/>
      <c r="QBG178" s="80"/>
      <c r="QBH178" s="4"/>
      <c r="QBI178" s="4"/>
      <c r="QBJ178" s="4"/>
      <c r="QBK178" s="4"/>
      <c r="QBL178" s="184"/>
      <c r="QBM178" s="66"/>
      <c r="QBN178" s="83"/>
      <c r="QBO178" s="230"/>
      <c r="QBP178" s="121"/>
      <c r="QBQ178" s="80"/>
      <c r="QBR178" s="4"/>
      <c r="QBS178" s="4"/>
      <c r="QBT178" s="4"/>
      <c r="QBU178" s="4"/>
      <c r="QBV178" s="184"/>
      <c r="QBW178" s="66"/>
      <c r="QBX178" s="83"/>
      <c r="QBY178" s="230"/>
      <c r="QBZ178" s="121"/>
      <c r="QCA178" s="80"/>
      <c r="QCB178" s="4"/>
      <c r="QCC178" s="4"/>
      <c r="QCD178" s="4"/>
      <c r="QCE178" s="4"/>
      <c r="QCF178" s="184"/>
      <c r="QCG178" s="66"/>
      <c r="QCH178" s="83"/>
      <c r="QCI178" s="230"/>
      <c r="QCJ178" s="121"/>
      <c r="QCK178" s="80"/>
      <c r="QCL178" s="4"/>
      <c r="QCM178" s="4"/>
      <c r="QCN178" s="4"/>
      <c r="QCO178" s="4"/>
      <c r="QCP178" s="184"/>
      <c r="QCQ178" s="66"/>
      <c r="QCR178" s="83"/>
      <c r="QCS178" s="230"/>
      <c r="QCT178" s="121"/>
      <c r="QCU178" s="80"/>
      <c r="QCV178" s="4"/>
      <c r="QCW178" s="4"/>
      <c r="QCX178" s="4"/>
      <c r="QCY178" s="4"/>
      <c r="QCZ178" s="184"/>
      <c r="QDA178" s="66"/>
      <c r="QDB178" s="83"/>
      <c r="QDC178" s="230"/>
      <c r="QDD178" s="121"/>
      <c r="QDE178" s="80"/>
      <c r="QDF178" s="4"/>
      <c r="QDG178" s="4"/>
      <c r="QDH178" s="4"/>
      <c r="QDI178" s="4"/>
      <c r="QDJ178" s="184"/>
      <c r="QDK178" s="66"/>
      <c r="QDL178" s="83"/>
      <c r="QDM178" s="230"/>
      <c r="QDN178" s="121"/>
      <c r="QDO178" s="80"/>
      <c r="QDP178" s="4"/>
      <c r="QDQ178" s="4"/>
      <c r="QDR178" s="4"/>
      <c r="QDS178" s="4"/>
      <c r="QDT178" s="184"/>
      <c r="QDU178" s="66"/>
      <c r="QDV178" s="83"/>
      <c r="QDW178" s="230"/>
      <c r="QDX178" s="121"/>
      <c r="QDY178" s="80"/>
      <c r="QDZ178" s="4"/>
      <c r="QEA178" s="4"/>
      <c r="QEB178" s="4"/>
      <c r="QEC178" s="4"/>
      <c r="QED178" s="184"/>
      <c r="QEE178" s="66"/>
      <c r="QEF178" s="83"/>
      <c r="QEG178" s="230"/>
      <c r="QEH178" s="121"/>
      <c r="QEI178" s="80"/>
      <c r="QEJ178" s="4"/>
      <c r="QEK178" s="4"/>
      <c r="QEL178" s="4"/>
      <c r="QEM178" s="4"/>
      <c r="QEN178" s="184"/>
      <c r="QEO178" s="66"/>
      <c r="QEP178" s="83"/>
      <c r="QEQ178" s="230"/>
      <c r="QER178" s="121"/>
      <c r="QES178" s="80"/>
      <c r="QET178" s="4"/>
      <c r="QEU178" s="4"/>
      <c r="QEV178" s="4"/>
      <c r="QEW178" s="4"/>
      <c r="QEX178" s="184"/>
      <c r="QEY178" s="66"/>
      <c r="QEZ178" s="83"/>
      <c r="QFA178" s="230"/>
      <c r="QFB178" s="121"/>
      <c r="QFC178" s="80"/>
      <c r="QFD178" s="4"/>
      <c r="QFE178" s="4"/>
      <c r="QFF178" s="4"/>
      <c r="QFG178" s="4"/>
      <c r="QFH178" s="184"/>
      <c r="QFI178" s="66"/>
      <c r="QFJ178" s="83"/>
      <c r="QFK178" s="230"/>
      <c r="QFL178" s="121"/>
      <c r="QFM178" s="80"/>
      <c r="QFN178" s="4"/>
      <c r="QFO178" s="4"/>
      <c r="QFP178" s="4"/>
      <c r="QFQ178" s="4"/>
      <c r="QFR178" s="184"/>
      <c r="QFS178" s="66"/>
      <c r="QFT178" s="83"/>
      <c r="QFU178" s="230"/>
      <c r="QFV178" s="121"/>
      <c r="QFW178" s="80"/>
      <c r="QFX178" s="4"/>
      <c r="QFY178" s="4"/>
      <c r="QFZ178" s="4"/>
      <c r="QGA178" s="4"/>
      <c r="QGB178" s="184"/>
      <c r="QGC178" s="66"/>
      <c r="QGD178" s="83"/>
      <c r="QGE178" s="230"/>
      <c r="QGF178" s="121"/>
      <c r="QGG178" s="80"/>
      <c r="QGH178" s="4"/>
      <c r="QGI178" s="4"/>
      <c r="QGJ178" s="4"/>
      <c r="QGK178" s="4"/>
      <c r="QGL178" s="184"/>
      <c r="QGM178" s="66"/>
      <c r="QGN178" s="83"/>
      <c r="QGO178" s="230"/>
      <c r="QGP178" s="121"/>
      <c r="QGQ178" s="80"/>
      <c r="QGR178" s="4"/>
      <c r="QGS178" s="4"/>
      <c r="QGT178" s="4"/>
      <c r="QGU178" s="4"/>
      <c r="QGV178" s="184"/>
      <c r="QGW178" s="66"/>
      <c r="QGX178" s="83"/>
      <c r="QGY178" s="230"/>
      <c r="QGZ178" s="121"/>
      <c r="QHA178" s="80"/>
      <c r="QHB178" s="4"/>
      <c r="QHC178" s="4"/>
      <c r="QHD178" s="4"/>
      <c r="QHE178" s="4"/>
      <c r="QHF178" s="184"/>
      <c r="QHG178" s="66"/>
      <c r="QHH178" s="83"/>
      <c r="QHI178" s="230"/>
      <c r="QHJ178" s="121"/>
      <c r="QHK178" s="80"/>
      <c r="QHL178" s="4"/>
      <c r="QHM178" s="4"/>
      <c r="QHN178" s="4"/>
      <c r="QHO178" s="4"/>
      <c r="QHP178" s="184"/>
      <c r="QHQ178" s="66"/>
      <c r="QHR178" s="83"/>
      <c r="QHS178" s="230"/>
      <c r="QHT178" s="121"/>
      <c r="QHU178" s="80"/>
      <c r="QHV178" s="4"/>
      <c r="QHW178" s="4"/>
      <c r="QHX178" s="4"/>
      <c r="QHY178" s="4"/>
      <c r="QHZ178" s="184"/>
      <c r="QIA178" s="66"/>
      <c r="QIB178" s="83"/>
      <c r="QIC178" s="230"/>
      <c r="QID178" s="121"/>
      <c r="QIE178" s="80"/>
      <c r="QIF178" s="4"/>
      <c r="QIG178" s="4"/>
      <c r="QIH178" s="4"/>
      <c r="QII178" s="4"/>
      <c r="QIJ178" s="184"/>
      <c r="QIK178" s="66"/>
      <c r="QIL178" s="83"/>
      <c r="QIM178" s="230"/>
      <c r="QIN178" s="121"/>
      <c r="QIO178" s="80"/>
      <c r="QIP178" s="4"/>
      <c r="QIQ178" s="4"/>
      <c r="QIR178" s="4"/>
      <c r="QIS178" s="4"/>
      <c r="QIT178" s="184"/>
      <c r="QIU178" s="66"/>
      <c r="QIV178" s="83"/>
      <c r="QIW178" s="230"/>
      <c r="QIX178" s="121"/>
      <c r="QIY178" s="80"/>
      <c r="QIZ178" s="4"/>
      <c r="QJA178" s="4"/>
      <c r="QJB178" s="4"/>
      <c r="QJC178" s="4"/>
      <c r="QJD178" s="184"/>
      <c r="QJE178" s="66"/>
      <c r="QJF178" s="83"/>
      <c r="QJG178" s="230"/>
      <c r="QJH178" s="121"/>
      <c r="QJI178" s="80"/>
      <c r="QJJ178" s="4"/>
      <c r="QJK178" s="4"/>
      <c r="QJL178" s="4"/>
      <c r="QJM178" s="4"/>
      <c r="QJN178" s="184"/>
      <c r="QJO178" s="66"/>
      <c r="QJP178" s="83"/>
      <c r="QJQ178" s="230"/>
      <c r="QJR178" s="121"/>
      <c r="QJS178" s="80"/>
      <c r="QJT178" s="4"/>
      <c r="QJU178" s="4"/>
      <c r="QJV178" s="4"/>
      <c r="QJW178" s="4"/>
      <c r="QJX178" s="184"/>
      <c r="QJY178" s="66"/>
      <c r="QJZ178" s="83"/>
      <c r="QKA178" s="230"/>
      <c r="QKB178" s="121"/>
      <c r="QKC178" s="80"/>
      <c r="QKD178" s="4"/>
      <c r="QKE178" s="4"/>
      <c r="QKF178" s="4"/>
      <c r="QKG178" s="4"/>
      <c r="QKH178" s="184"/>
      <c r="QKI178" s="66"/>
      <c r="QKJ178" s="83"/>
      <c r="QKK178" s="230"/>
      <c r="QKL178" s="121"/>
      <c r="QKM178" s="80"/>
      <c r="QKN178" s="4"/>
      <c r="QKO178" s="4"/>
      <c r="QKP178" s="4"/>
      <c r="QKQ178" s="4"/>
      <c r="QKR178" s="184"/>
      <c r="QKS178" s="66"/>
      <c r="QKT178" s="83"/>
      <c r="QKU178" s="230"/>
      <c r="QKV178" s="121"/>
      <c r="QKW178" s="80"/>
      <c r="QKX178" s="4"/>
      <c r="QKY178" s="4"/>
      <c r="QKZ178" s="4"/>
      <c r="QLA178" s="4"/>
      <c r="QLB178" s="184"/>
      <c r="QLC178" s="66"/>
      <c r="QLD178" s="83"/>
      <c r="QLE178" s="230"/>
      <c r="QLF178" s="121"/>
      <c r="QLG178" s="80"/>
      <c r="QLH178" s="4"/>
      <c r="QLI178" s="4"/>
      <c r="QLJ178" s="4"/>
      <c r="QLK178" s="4"/>
      <c r="QLL178" s="184"/>
      <c r="QLM178" s="66"/>
      <c r="QLN178" s="83"/>
      <c r="QLO178" s="230"/>
      <c r="QLP178" s="121"/>
      <c r="QLQ178" s="80"/>
      <c r="QLR178" s="4"/>
      <c r="QLS178" s="4"/>
      <c r="QLT178" s="4"/>
      <c r="QLU178" s="4"/>
      <c r="QLV178" s="184"/>
      <c r="QLW178" s="66"/>
      <c r="QLX178" s="83"/>
      <c r="QLY178" s="230"/>
      <c r="QLZ178" s="121"/>
      <c r="QMA178" s="80"/>
      <c r="QMB178" s="4"/>
      <c r="QMC178" s="4"/>
      <c r="QMD178" s="4"/>
      <c r="QME178" s="4"/>
      <c r="QMF178" s="184"/>
      <c r="QMG178" s="66"/>
      <c r="QMH178" s="83"/>
      <c r="QMI178" s="230"/>
      <c r="QMJ178" s="121"/>
      <c r="QMK178" s="80"/>
      <c r="QML178" s="4"/>
      <c r="QMM178" s="4"/>
      <c r="QMN178" s="4"/>
      <c r="QMO178" s="4"/>
      <c r="QMP178" s="184"/>
      <c r="QMQ178" s="66"/>
      <c r="QMR178" s="83"/>
      <c r="QMS178" s="230"/>
      <c r="QMT178" s="121"/>
      <c r="QMU178" s="80"/>
      <c r="QMV178" s="4"/>
      <c r="QMW178" s="4"/>
      <c r="QMX178" s="4"/>
      <c r="QMY178" s="4"/>
      <c r="QMZ178" s="184"/>
      <c r="QNA178" s="66"/>
      <c r="QNB178" s="83"/>
      <c r="QNC178" s="230"/>
      <c r="QND178" s="121"/>
      <c r="QNE178" s="80"/>
      <c r="QNF178" s="4"/>
      <c r="QNG178" s="4"/>
      <c r="QNH178" s="4"/>
      <c r="QNI178" s="4"/>
      <c r="QNJ178" s="184"/>
      <c r="QNK178" s="66"/>
      <c r="QNL178" s="83"/>
      <c r="QNM178" s="230"/>
      <c r="QNN178" s="121"/>
      <c r="QNO178" s="80"/>
      <c r="QNP178" s="4"/>
      <c r="QNQ178" s="4"/>
      <c r="QNR178" s="4"/>
      <c r="QNS178" s="4"/>
      <c r="QNT178" s="184"/>
      <c r="QNU178" s="66"/>
      <c r="QNV178" s="83"/>
      <c r="QNW178" s="230"/>
      <c r="QNX178" s="121"/>
      <c r="QNY178" s="80"/>
      <c r="QNZ178" s="4"/>
      <c r="QOA178" s="4"/>
      <c r="QOB178" s="4"/>
      <c r="QOC178" s="4"/>
      <c r="QOD178" s="184"/>
      <c r="QOE178" s="66"/>
      <c r="QOF178" s="83"/>
      <c r="QOG178" s="230"/>
      <c r="QOH178" s="121"/>
      <c r="QOI178" s="80"/>
      <c r="QOJ178" s="4"/>
      <c r="QOK178" s="4"/>
      <c r="QOL178" s="4"/>
      <c r="QOM178" s="4"/>
      <c r="QON178" s="184"/>
      <c r="QOO178" s="66"/>
      <c r="QOP178" s="83"/>
      <c r="QOQ178" s="230"/>
      <c r="QOR178" s="121"/>
      <c r="QOS178" s="80"/>
      <c r="QOT178" s="4"/>
      <c r="QOU178" s="4"/>
      <c r="QOV178" s="4"/>
      <c r="QOW178" s="4"/>
      <c r="QOX178" s="184"/>
      <c r="QOY178" s="66"/>
      <c r="QOZ178" s="83"/>
      <c r="QPA178" s="230"/>
      <c r="QPB178" s="121"/>
      <c r="QPC178" s="80"/>
      <c r="QPD178" s="4"/>
      <c r="QPE178" s="4"/>
      <c r="QPF178" s="4"/>
      <c r="QPG178" s="4"/>
      <c r="QPH178" s="184"/>
      <c r="QPI178" s="66"/>
      <c r="QPJ178" s="83"/>
      <c r="QPK178" s="230"/>
      <c r="QPL178" s="121"/>
      <c r="QPM178" s="80"/>
      <c r="QPN178" s="4"/>
      <c r="QPO178" s="4"/>
      <c r="QPP178" s="4"/>
      <c r="QPQ178" s="4"/>
      <c r="QPR178" s="184"/>
      <c r="QPS178" s="66"/>
      <c r="QPT178" s="83"/>
      <c r="QPU178" s="230"/>
      <c r="QPV178" s="121"/>
      <c r="QPW178" s="80"/>
      <c r="QPX178" s="4"/>
      <c r="QPY178" s="4"/>
      <c r="QPZ178" s="4"/>
      <c r="QQA178" s="4"/>
      <c r="QQB178" s="184"/>
      <c r="QQC178" s="66"/>
      <c r="QQD178" s="83"/>
      <c r="QQE178" s="230"/>
      <c r="QQF178" s="121"/>
      <c r="QQG178" s="80"/>
      <c r="QQH178" s="4"/>
      <c r="QQI178" s="4"/>
      <c r="QQJ178" s="4"/>
      <c r="QQK178" s="4"/>
      <c r="QQL178" s="184"/>
      <c r="QQM178" s="66"/>
      <c r="QQN178" s="83"/>
      <c r="QQO178" s="230"/>
      <c r="QQP178" s="121"/>
      <c r="QQQ178" s="80"/>
      <c r="QQR178" s="4"/>
      <c r="QQS178" s="4"/>
      <c r="QQT178" s="4"/>
      <c r="QQU178" s="4"/>
      <c r="QQV178" s="184"/>
      <c r="QQW178" s="66"/>
      <c r="QQX178" s="83"/>
      <c r="QQY178" s="230"/>
      <c r="QQZ178" s="121"/>
      <c r="QRA178" s="80"/>
      <c r="QRB178" s="4"/>
      <c r="QRC178" s="4"/>
      <c r="QRD178" s="4"/>
      <c r="QRE178" s="4"/>
      <c r="QRF178" s="184"/>
      <c r="QRG178" s="66"/>
      <c r="QRH178" s="83"/>
      <c r="QRI178" s="230"/>
      <c r="QRJ178" s="121"/>
      <c r="QRK178" s="80"/>
      <c r="QRL178" s="4"/>
      <c r="QRM178" s="4"/>
      <c r="QRN178" s="4"/>
      <c r="QRO178" s="4"/>
      <c r="QRP178" s="184"/>
      <c r="QRQ178" s="66"/>
      <c r="QRR178" s="83"/>
      <c r="QRS178" s="230"/>
      <c r="QRT178" s="121"/>
      <c r="QRU178" s="80"/>
      <c r="QRV178" s="4"/>
      <c r="QRW178" s="4"/>
      <c r="QRX178" s="4"/>
      <c r="QRY178" s="4"/>
      <c r="QRZ178" s="184"/>
      <c r="QSA178" s="66"/>
      <c r="QSB178" s="83"/>
      <c r="QSC178" s="230"/>
      <c r="QSD178" s="121"/>
      <c r="QSE178" s="80"/>
      <c r="QSF178" s="4"/>
      <c r="QSG178" s="4"/>
      <c r="QSH178" s="4"/>
      <c r="QSI178" s="4"/>
      <c r="QSJ178" s="184"/>
      <c r="QSK178" s="66"/>
      <c r="QSL178" s="83"/>
      <c r="QSM178" s="230"/>
      <c r="QSN178" s="121"/>
      <c r="QSO178" s="80"/>
      <c r="QSP178" s="4"/>
      <c r="QSQ178" s="4"/>
      <c r="QSR178" s="4"/>
      <c r="QSS178" s="4"/>
      <c r="QST178" s="184"/>
      <c r="QSU178" s="66"/>
      <c r="QSV178" s="83"/>
      <c r="QSW178" s="230"/>
      <c r="QSX178" s="121"/>
      <c r="QSY178" s="80"/>
      <c r="QSZ178" s="4"/>
      <c r="QTA178" s="4"/>
      <c r="QTB178" s="4"/>
      <c r="QTC178" s="4"/>
      <c r="QTD178" s="184"/>
      <c r="QTE178" s="66"/>
      <c r="QTF178" s="83"/>
      <c r="QTG178" s="230"/>
      <c r="QTH178" s="121"/>
      <c r="QTI178" s="80"/>
      <c r="QTJ178" s="4"/>
      <c r="QTK178" s="4"/>
      <c r="QTL178" s="4"/>
      <c r="QTM178" s="4"/>
      <c r="QTN178" s="184"/>
      <c r="QTO178" s="66"/>
      <c r="QTP178" s="83"/>
      <c r="QTQ178" s="230"/>
      <c r="QTR178" s="121"/>
      <c r="QTS178" s="80"/>
      <c r="QTT178" s="4"/>
      <c r="QTU178" s="4"/>
      <c r="QTV178" s="4"/>
      <c r="QTW178" s="4"/>
      <c r="QTX178" s="184"/>
      <c r="QTY178" s="66"/>
      <c r="QTZ178" s="83"/>
      <c r="QUA178" s="230"/>
      <c r="QUB178" s="121"/>
      <c r="QUC178" s="80"/>
      <c r="QUD178" s="4"/>
      <c r="QUE178" s="4"/>
      <c r="QUF178" s="4"/>
      <c r="QUG178" s="4"/>
      <c r="QUH178" s="184"/>
      <c r="QUI178" s="66"/>
      <c r="QUJ178" s="83"/>
      <c r="QUK178" s="230"/>
      <c r="QUL178" s="121"/>
      <c r="QUM178" s="80"/>
      <c r="QUN178" s="4"/>
      <c r="QUO178" s="4"/>
      <c r="QUP178" s="4"/>
      <c r="QUQ178" s="4"/>
      <c r="QUR178" s="184"/>
      <c r="QUS178" s="66"/>
      <c r="QUT178" s="83"/>
      <c r="QUU178" s="230"/>
      <c r="QUV178" s="121"/>
      <c r="QUW178" s="80"/>
      <c r="QUX178" s="4"/>
      <c r="QUY178" s="4"/>
      <c r="QUZ178" s="4"/>
      <c r="QVA178" s="4"/>
      <c r="QVB178" s="184"/>
      <c r="QVC178" s="66"/>
      <c r="QVD178" s="83"/>
      <c r="QVE178" s="230"/>
      <c r="QVF178" s="121"/>
      <c r="QVG178" s="80"/>
      <c r="QVH178" s="4"/>
      <c r="QVI178" s="4"/>
      <c r="QVJ178" s="4"/>
      <c r="QVK178" s="4"/>
      <c r="QVL178" s="184"/>
      <c r="QVM178" s="66"/>
      <c r="QVN178" s="83"/>
      <c r="QVO178" s="230"/>
      <c r="QVP178" s="121"/>
      <c r="QVQ178" s="80"/>
      <c r="QVR178" s="4"/>
      <c r="QVS178" s="4"/>
      <c r="QVT178" s="4"/>
      <c r="QVU178" s="4"/>
      <c r="QVV178" s="184"/>
      <c r="QVW178" s="66"/>
      <c r="QVX178" s="83"/>
      <c r="QVY178" s="230"/>
      <c r="QVZ178" s="121"/>
      <c r="QWA178" s="80"/>
      <c r="QWB178" s="4"/>
      <c r="QWC178" s="4"/>
      <c r="QWD178" s="4"/>
      <c r="QWE178" s="4"/>
      <c r="QWF178" s="184"/>
      <c r="QWG178" s="66"/>
      <c r="QWH178" s="83"/>
      <c r="QWI178" s="230"/>
      <c r="QWJ178" s="121"/>
      <c r="QWK178" s="80"/>
      <c r="QWL178" s="4"/>
      <c r="QWM178" s="4"/>
      <c r="QWN178" s="4"/>
      <c r="QWO178" s="4"/>
      <c r="QWP178" s="184"/>
      <c r="QWQ178" s="66"/>
      <c r="QWR178" s="83"/>
      <c r="QWS178" s="230"/>
      <c r="QWT178" s="121"/>
      <c r="QWU178" s="80"/>
      <c r="QWV178" s="4"/>
      <c r="QWW178" s="4"/>
      <c r="QWX178" s="4"/>
      <c r="QWY178" s="4"/>
      <c r="QWZ178" s="184"/>
      <c r="QXA178" s="66"/>
      <c r="QXB178" s="83"/>
      <c r="QXC178" s="230"/>
      <c r="QXD178" s="121"/>
      <c r="QXE178" s="80"/>
      <c r="QXF178" s="4"/>
      <c r="QXG178" s="4"/>
      <c r="QXH178" s="4"/>
      <c r="QXI178" s="4"/>
      <c r="QXJ178" s="184"/>
      <c r="QXK178" s="66"/>
      <c r="QXL178" s="83"/>
      <c r="QXM178" s="230"/>
      <c r="QXN178" s="121"/>
      <c r="QXO178" s="80"/>
      <c r="QXP178" s="4"/>
      <c r="QXQ178" s="4"/>
      <c r="QXR178" s="4"/>
      <c r="QXS178" s="4"/>
      <c r="QXT178" s="184"/>
      <c r="QXU178" s="66"/>
      <c r="QXV178" s="83"/>
      <c r="QXW178" s="230"/>
      <c r="QXX178" s="121"/>
      <c r="QXY178" s="80"/>
      <c r="QXZ178" s="4"/>
      <c r="QYA178" s="4"/>
      <c r="QYB178" s="4"/>
      <c r="QYC178" s="4"/>
      <c r="QYD178" s="184"/>
      <c r="QYE178" s="66"/>
      <c r="QYF178" s="83"/>
      <c r="QYG178" s="230"/>
      <c r="QYH178" s="121"/>
      <c r="QYI178" s="80"/>
      <c r="QYJ178" s="4"/>
      <c r="QYK178" s="4"/>
      <c r="QYL178" s="4"/>
      <c r="QYM178" s="4"/>
      <c r="QYN178" s="184"/>
      <c r="QYO178" s="66"/>
      <c r="QYP178" s="83"/>
      <c r="QYQ178" s="230"/>
      <c r="QYR178" s="121"/>
      <c r="QYS178" s="80"/>
      <c r="QYT178" s="4"/>
      <c r="QYU178" s="4"/>
      <c r="QYV178" s="4"/>
      <c r="QYW178" s="4"/>
      <c r="QYX178" s="184"/>
      <c r="QYY178" s="66"/>
      <c r="QYZ178" s="83"/>
      <c r="QZA178" s="230"/>
      <c r="QZB178" s="121"/>
      <c r="QZC178" s="80"/>
      <c r="QZD178" s="4"/>
      <c r="QZE178" s="4"/>
      <c r="QZF178" s="4"/>
      <c r="QZG178" s="4"/>
      <c r="QZH178" s="184"/>
      <c r="QZI178" s="66"/>
      <c r="QZJ178" s="83"/>
      <c r="QZK178" s="230"/>
      <c r="QZL178" s="121"/>
      <c r="QZM178" s="80"/>
      <c r="QZN178" s="4"/>
      <c r="QZO178" s="4"/>
      <c r="QZP178" s="4"/>
      <c r="QZQ178" s="4"/>
      <c r="QZR178" s="184"/>
      <c r="QZS178" s="66"/>
      <c r="QZT178" s="83"/>
      <c r="QZU178" s="230"/>
      <c r="QZV178" s="121"/>
      <c r="QZW178" s="80"/>
      <c r="QZX178" s="4"/>
      <c r="QZY178" s="4"/>
      <c r="QZZ178" s="4"/>
      <c r="RAA178" s="4"/>
      <c r="RAB178" s="184"/>
      <c r="RAC178" s="66"/>
      <c r="RAD178" s="83"/>
      <c r="RAE178" s="230"/>
      <c r="RAF178" s="121"/>
      <c r="RAG178" s="80"/>
      <c r="RAH178" s="4"/>
      <c r="RAI178" s="4"/>
      <c r="RAJ178" s="4"/>
      <c r="RAK178" s="4"/>
      <c r="RAL178" s="184"/>
      <c r="RAM178" s="66"/>
      <c r="RAN178" s="83"/>
      <c r="RAO178" s="230"/>
      <c r="RAP178" s="121"/>
      <c r="RAQ178" s="80"/>
      <c r="RAR178" s="4"/>
      <c r="RAS178" s="4"/>
      <c r="RAT178" s="4"/>
      <c r="RAU178" s="4"/>
      <c r="RAV178" s="184"/>
      <c r="RAW178" s="66"/>
      <c r="RAX178" s="83"/>
      <c r="RAY178" s="230"/>
      <c r="RAZ178" s="121"/>
      <c r="RBA178" s="80"/>
      <c r="RBB178" s="4"/>
      <c r="RBC178" s="4"/>
      <c r="RBD178" s="4"/>
      <c r="RBE178" s="4"/>
      <c r="RBF178" s="184"/>
      <c r="RBG178" s="66"/>
      <c r="RBH178" s="83"/>
      <c r="RBI178" s="230"/>
      <c r="RBJ178" s="121"/>
      <c r="RBK178" s="80"/>
      <c r="RBL178" s="4"/>
      <c r="RBM178" s="4"/>
      <c r="RBN178" s="4"/>
      <c r="RBO178" s="4"/>
      <c r="RBP178" s="184"/>
      <c r="RBQ178" s="66"/>
      <c r="RBR178" s="83"/>
      <c r="RBS178" s="230"/>
      <c r="RBT178" s="121"/>
      <c r="RBU178" s="80"/>
      <c r="RBV178" s="4"/>
      <c r="RBW178" s="4"/>
      <c r="RBX178" s="4"/>
      <c r="RBY178" s="4"/>
      <c r="RBZ178" s="184"/>
      <c r="RCA178" s="66"/>
      <c r="RCB178" s="83"/>
      <c r="RCC178" s="230"/>
      <c r="RCD178" s="121"/>
      <c r="RCE178" s="80"/>
      <c r="RCF178" s="4"/>
      <c r="RCG178" s="4"/>
      <c r="RCH178" s="4"/>
      <c r="RCI178" s="4"/>
      <c r="RCJ178" s="184"/>
      <c r="RCK178" s="66"/>
      <c r="RCL178" s="83"/>
      <c r="RCM178" s="230"/>
      <c r="RCN178" s="121"/>
      <c r="RCO178" s="80"/>
      <c r="RCP178" s="4"/>
      <c r="RCQ178" s="4"/>
      <c r="RCR178" s="4"/>
      <c r="RCS178" s="4"/>
      <c r="RCT178" s="184"/>
      <c r="RCU178" s="66"/>
      <c r="RCV178" s="83"/>
      <c r="RCW178" s="230"/>
      <c r="RCX178" s="121"/>
      <c r="RCY178" s="80"/>
      <c r="RCZ178" s="4"/>
      <c r="RDA178" s="4"/>
      <c r="RDB178" s="4"/>
      <c r="RDC178" s="4"/>
      <c r="RDD178" s="184"/>
      <c r="RDE178" s="66"/>
      <c r="RDF178" s="83"/>
      <c r="RDG178" s="230"/>
      <c r="RDH178" s="121"/>
      <c r="RDI178" s="80"/>
      <c r="RDJ178" s="4"/>
      <c r="RDK178" s="4"/>
      <c r="RDL178" s="4"/>
      <c r="RDM178" s="4"/>
      <c r="RDN178" s="184"/>
      <c r="RDO178" s="66"/>
      <c r="RDP178" s="83"/>
      <c r="RDQ178" s="230"/>
      <c r="RDR178" s="121"/>
      <c r="RDS178" s="80"/>
      <c r="RDT178" s="4"/>
      <c r="RDU178" s="4"/>
      <c r="RDV178" s="4"/>
      <c r="RDW178" s="4"/>
      <c r="RDX178" s="184"/>
      <c r="RDY178" s="66"/>
      <c r="RDZ178" s="83"/>
      <c r="REA178" s="230"/>
      <c r="REB178" s="121"/>
      <c r="REC178" s="80"/>
      <c r="RED178" s="4"/>
      <c r="REE178" s="4"/>
      <c r="REF178" s="4"/>
      <c r="REG178" s="4"/>
      <c r="REH178" s="184"/>
      <c r="REI178" s="66"/>
      <c r="REJ178" s="83"/>
      <c r="REK178" s="230"/>
      <c r="REL178" s="121"/>
      <c r="REM178" s="80"/>
      <c r="REN178" s="4"/>
      <c r="REO178" s="4"/>
      <c r="REP178" s="4"/>
      <c r="REQ178" s="4"/>
      <c r="RER178" s="184"/>
      <c r="RES178" s="66"/>
      <c r="RET178" s="83"/>
      <c r="REU178" s="230"/>
      <c r="REV178" s="121"/>
      <c r="REW178" s="80"/>
      <c r="REX178" s="4"/>
      <c r="REY178" s="4"/>
      <c r="REZ178" s="4"/>
      <c r="RFA178" s="4"/>
      <c r="RFB178" s="184"/>
      <c r="RFC178" s="66"/>
      <c r="RFD178" s="83"/>
      <c r="RFE178" s="230"/>
      <c r="RFF178" s="121"/>
      <c r="RFG178" s="80"/>
      <c r="RFH178" s="4"/>
      <c r="RFI178" s="4"/>
      <c r="RFJ178" s="4"/>
      <c r="RFK178" s="4"/>
      <c r="RFL178" s="184"/>
      <c r="RFM178" s="66"/>
      <c r="RFN178" s="83"/>
      <c r="RFO178" s="230"/>
      <c r="RFP178" s="121"/>
      <c r="RFQ178" s="80"/>
      <c r="RFR178" s="4"/>
      <c r="RFS178" s="4"/>
      <c r="RFT178" s="4"/>
      <c r="RFU178" s="4"/>
      <c r="RFV178" s="184"/>
      <c r="RFW178" s="66"/>
      <c r="RFX178" s="83"/>
      <c r="RFY178" s="230"/>
      <c r="RFZ178" s="121"/>
      <c r="RGA178" s="80"/>
      <c r="RGB178" s="4"/>
      <c r="RGC178" s="4"/>
      <c r="RGD178" s="4"/>
      <c r="RGE178" s="4"/>
      <c r="RGF178" s="184"/>
      <c r="RGG178" s="66"/>
      <c r="RGH178" s="83"/>
      <c r="RGI178" s="230"/>
      <c r="RGJ178" s="121"/>
      <c r="RGK178" s="80"/>
      <c r="RGL178" s="4"/>
      <c r="RGM178" s="4"/>
      <c r="RGN178" s="4"/>
      <c r="RGO178" s="4"/>
      <c r="RGP178" s="184"/>
      <c r="RGQ178" s="66"/>
      <c r="RGR178" s="83"/>
      <c r="RGS178" s="230"/>
      <c r="RGT178" s="121"/>
      <c r="RGU178" s="80"/>
      <c r="RGV178" s="4"/>
      <c r="RGW178" s="4"/>
      <c r="RGX178" s="4"/>
      <c r="RGY178" s="4"/>
      <c r="RGZ178" s="184"/>
      <c r="RHA178" s="66"/>
      <c r="RHB178" s="83"/>
      <c r="RHC178" s="230"/>
      <c r="RHD178" s="121"/>
      <c r="RHE178" s="80"/>
      <c r="RHF178" s="4"/>
      <c r="RHG178" s="4"/>
      <c r="RHH178" s="4"/>
      <c r="RHI178" s="4"/>
      <c r="RHJ178" s="184"/>
      <c r="RHK178" s="66"/>
      <c r="RHL178" s="83"/>
      <c r="RHM178" s="230"/>
      <c r="RHN178" s="121"/>
      <c r="RHO178" s="80"/>
      <c r="RHP178" s="4"/>
      <c r="RHQ178" s="4"/>
      <c r="RHR178" s="4"/>
      <c r="RHS178" s="4"/>
      <c r="RHT178" s="184"/>
      <c r="RHU178" s="66"/>
      <c r="RHV178" s="83"/>
      <c r="RHW178" s="230"/>
      <c r="RHX178" s="121"/>
      <c r="RHY178" s="80"/>
      <c r="RHZ178" s="4"/>
      <c r="RIA178" s="4"/>
      <c r="RIB178" s="4"/>
      <c r="RIC178" s="4"/>
      <c r="RID178" s="184"/>
      <c r="RIE178" s="66"/>
      <c r="RIF178" s="83"/>
      <c r="RIG178" s="230"/>
      <c r="RIH178" s="121"/>
      <c r="RII178" s="80"/>
      <c r="RIJ178" s="4"/>
      <c r="RIK178" s="4"/>
      <c r="RIL178" s="4"/>
      <c r="RIM178" s="4"/>
      <c r="RIN178" s="184"/>
      <c r="RIO178" s="66"/>
      <c r="RIP178" s="83"/>
      <c r="RIQ178" s="230"/>
      <c r="RIR178" s="121"/>
      <c r="RIS178" s="80"/>
      <c r="RIT178" s="4"/>
      <c r="RIU178" s="4"/>
      <c r="RIV178" s="4"/>
      <c r="RIW178" s="4"/>
      <c r="RIX178" s="184"/>
      <c r="RIY178" s="66"/>
      <c r="RIZ178" s="83"/>
      <c r="RJA178" s="230"/>
      <c r="RJB178" s="121"/>
      <c r="RJC178" s="80"/>
      <c r="RJD178" s="4"/>
      <c r="RJE178" s="4"/>
      <c r="RJF178" s="4"/>
      <c r="RJG178" s="4"/>
      <c r="RJH178" s="184"/>
      <c r="RJI178" s="66"/>
      <c r="RJJ178" s="83"/>
      <c r="RJK178" s="230"/>
      <c r="RJL178" s="121"/>
      <c r="RJM178" s="80"/>
      <c r="RJN178" s="4"/>
      <c r="RJO178" s="4"/>
      <c r="RJP178" s="4"/>
      <c r="RJQ178" s="4"/>
      <c r="RJR178" s="184"/>
      <c r="RJS178" s="66"/>
      <c r="RJT178" s="83"/>
      <c r="RJU178" s="230"/>
      <c r="RJV178" s="121"/>
      <c r="RJW178" s="80"/>
      <c r="RJX178" s="4"/>
      <c r="RJY178" s="4"/>
      <c r="RJZ178" s="4"/>
      <c r="RKA178" s="4"/>
      <c r="RKB178" s="184"/>
      <c r="RKC178" s="66"/>
      <c r="RKD178" s="83"/>
      <c r="RKE178" s="230"/>
      <c r="RKF178" s="121"/>
      <c r="RKG178" s="80"/>
      <c r="RKH178" s="4"/>
      <c r="RKI178" s="4"/>
      <c r="RKJ178" s="4"/>
      <c r="RKK178" s="4"/>
      <c r="RKL178" s="184"/>
      <c r="RKM178" s="66"/>
      <c r="RKN178" s="83"/>
      <c r="RKO178" s="230"/>
      <c r="RKP178" s="121"/>
      <c r="RKQ178" s="80"/>
      <c r="RKR178" s="4"/>
      <c r="RKS178" s="4"/>
      <c r="RKT178" s="4"/>
      <c r="RKU178" s="4"/>
      <c r="RKV178" s="184"/>
      <c r="RKW178" s="66"/>
      <c r="RKX178" s="83"/>
      <c r="RKY178" s="230"/>
      <c r="RKZ178" s="121"/>
      <c r="RLA178" s="80"/>
      <c r="RLB178" s="4"/>
      <c r="RLC178" s="4"/>
      <c r="RLD178" s="4"/>
      <c r="RLE178" s="4"/>
      <c r="RLF178" s="184"/>
      <c r="RLG178" s="66"/>
      <c r="RLH178" s="83"/>
      <c r="RLI178" s="230"/>
      <c r="RLJ178" s="121"/>
      <c r="RLK178" s="80"/>
      <c r="RLL178" s="4"/>
      <c r="RLM178" s="4"/>
      <c r="RLN178" s="4"/>
      <c r="RLO178" s="4"/>
      <c r="RLP178" s="184"/>
      <c r="RLQ178" s="66"/>
      <c r="RLR178" s="83"/>
      <c r="RLS178" s="230"/>
      <c r="RLT178" s="121"/>
      <c r="RLU178" s="80"/>
      <c r="RLV178" s="4"/>
      <c r="RLW178" s="4"/>
      <c r="RLX178" s="4"/>
      <c r="RLY178" s="4"/>
      <c r="RLZ178" s="184"/>
      <c r="RMA178" s="66"/>
      <c r="RMB178" s="83"/>
      <c r="RMC178" s="230"/>
      <c r="RMD178" s="121"/>
      <c r="RME178" s="80"/>
      <c r="RMF178" s="4"/>
      <c r="RMG178" s="4"/>
      <c r="RMH178" s="4"/>
      <c r="RMI178" s="4"/>
      <c r="RMJ178" s="184"/>
      <c r="RMK178" s="66"/>
      <c r="RML178" s="83"/>
      <c r="RMM178" s="230"/>
      <c r="RMN178" s="121"/>
      <c r="RMO178" s="80"/>
      <c r="RMP178" s="4"/>
      <c r="RMQ178" s="4"/>
      <c r="RMR178" s="4"/>
      <c r="RMS178" s="4"/>
      <c r="RMT178" s="184"/>
      <c r="RMU178" s="66"/>
      <c r="RMV178" s="83"/>
      <c r="RMW178" s="230"/>
      <c r="RMX178" s="121"/>
      <c r="RMY178" s="80"/>
      <c r="RMZ178" s="4"/>
      <c r="RNA178" s="4"/>
      <c r="RNB178" s="4"/>
      <c r="RNC178" s="4"/>
      <c r="RND178" s="184"/>
      <c r="RNE178" s="66"/>
      <c r="RNF178" s="83"/>
      <c r="RNG178" s="230"/>
      <c r="RNH178" s="121"/>
      <c r="RNI178" s="80"/>
      <c r="RNJ178" s="4"/>
      <c r="RNK178" s="4"/>
      <c r="RNL178" s="4"/>
      <c r="RNM178" s="4"/>
      <c r="RNN178" s="184"/>
      <c r="RNO178" s="66"/>
      <c r="RNP178" s="83"/>
      <c r="RNQ178" s="230"/>
      <c r="RNR178" s="121"/>
      <c r="RNS178" s="80"/>
      <c r="RNT178" s="4"/>
      <c r="RNU178" s="4"/>
      <c r="RNV178" s="4"/>
      <c r="RNW178" s="4"/>
      <c r="RNX178" s="184"/>
      <c r="RNY178" s="66"/>
      <c r="RNZ178" s="83"/>
      <c r="ROA178" s="230"/>
      <c r="ROB178" s="121"/>
      <c r="ROC178" s="80"/>
      <c r="ROD178" s="4"/>
      <c r="ROE178" s="4"/>
      <c r="ROF178" s="4"/>
      <c r="ROG178" s="4"/>
      <c r="ROH178" s="184"/>
      <c r="ROI178" s="66"/>
      <c r="ROJ178" s="83"/>
      <c r="ROK178" s="230"/>
      <c r="ROL178" s="121"/>
      <c r="ROM178" s="80"/>
      <c r="RON178" s="4"/>
      <c r="ROO178" s="4"/>
      <c r="ROP178" s="4"/>
      <c r="ROQ178" s="4"/>
      <c r="ROR178" s="184"/>
      <c r="ROS178" s="66"/>
      <c r="ROT178" s="83"/>
      <c r="ROU178" s="230"/>
      <c r="ROV178" s="121"/>
      <c r="ROW178" s="80"/>
      <c r="ROX178" s="4"/>
      <c r="ROY178" s="4"/>
      <c r="ROZ178" s="4"/>
      <c r="RPA178" s="4"/>
      <c r="RPB178" s="184"/>
      <c r="RPC178" s="66"/>
      <c r="RPD178" s="83"/>
      <c r="RPE178" s="230"/>
      <c r="RPF178" s="121"/>
      <c r="RPG178" s="80"/>
      <c r="RPH178" s="4"/>
      <c r="RPI178" s="4"/>
      <c r="RPJ178" s="4"/>
      <c r="RPK178" s="4"/>
      <c r="RPL178" s="184"/>
      <c r="RPM178" s="66"/>
      <c r="RPN178" s="83"/>
      <c r="RPO178" s="230"/>
      <c r="RPP178" s="121"/>
      <c r="RPQ178" s="80"/>
      <c r="RPR178" s="4"/>
      <c r="RPS178" s="4"/>
      <c r="RPT178" s="4"/>
      <c r="RPU178" s="4"/>
      <c r="RPV178" s="184"/>
      <c r="RPW178" s="66"/>
      <c r="RPX178" s="83"/>
      <c r="RPY178" s="230"/>
      <c r="RPZ178" s="121"/>
      <c r="RQA178" s="80"/>
      <c r="RQB178" s="4"/>
      <c r="RQC178" s="4"/>
      <c r="RQD178" s="4"/>
      <c r="RQE178" s="4"/>
      <c r="RQF178" s="184"/>
      <c r="RQG178" s="66"/>
      <c r="RQH178" s="83"/>
      <c r="RQI178" s="230"/>
      <c r="RQJ178" s="121"/>
      <c r="RQK178" s="80"/>
      <c r="RQL178" s="4"/>
      <c r="RQM178" s="4"/>
      <c r="RQN178" s="4"/>
      <c r="RQO178" s="4"/>
      <c r="RQP178" s="184"/>
      <c r="RQQ178" s="66"/>
      <c r="RQR178" s="83"/>
      <c r="RQS178" s="230"/>
      <c r="RQT178" s="121"/>
      <c r="RQU178" s="80"/>
      <c r="RQV178" s="4"/>
      <c r="RQW178" s="4"/>
      <c r="RQX178" s="4"/>
      <c r="RQY178" s="4"/>
      <c r="RQZ178" s="184"/>
      <c r="RRA178" s="66"/>
      <c r="RRB178" s="83"/>
      <c r="RRC178" s="230"/>
      <c r="RRD178" s="121"/>
      <c r="RRE178" s="80"/>
      <c r="RRF178" s="4"/>
      <c r="RRG178" s="4"/>
      <c r="RRH178" s="4"/>
      <c r="RRI178" s="4"/>
      <c r="RRJ178" s="184"/>
      <c r="RRK178" s="66"/>
      <c r="RRL178" s="83"/>
      <c r="RRM178" s="230"/>
      <c r="RRN178" s="121"/>
      <c r="RRO178" s="80"/>
      <c r="RRP178" s="4"/>
      <c r="RRQ178" s="4"/>
      <c r="RRR178" s="4"/>
      <c r="RRS178" s="4"/>
      <c r="RRT178" s="184"/>
      <c r="RRU178" s="66"/>
      <c r="RRV178" s="83"/>
      <c r="RRW178" s="230"/>
      <c r="RRX178" s="121"/>
      <c r="RRY178" s="80"/>
      <c r="RRZ178" s="4"/>
      <c r="RSA178" s="4"/>
      <c r="RSB178" s="4"/>
      <c r="RSC178" s="4"/>
      <c r="RSD178" s="184"/>
      <c r="RSE178" s="66"/>
      <c r="RSF178" s="83"/>
      <c r="RSG178" s="230"/>
      <c r="RSH178" s="121"/>
      <c r="RSI178" s="80"/>
      <c r="RSJ178" s="4"/>
      <c r="RSK178" s="4"/>
      <c r="RSL178" s="4"/>
      <c r="RSM178" s="4"/>
      <c r="RSN178" s="184"/>
      <c r="RSO178" s="66"/>
      <c r="RSP178" s="83"/>
      <c r="RSQ178" s="230"/>
      <c r="RSR178" s="121"/>
      <c r="RSS178" s="80"/>
      <c r="RST178" s="4"/>
      <c r="RSU178" s="4"/>
      <c r="RSV178" s="4"/>
      <c r="RSW178" s="4"/>
      <c r="RSX178" s="184"/>
      <c r="RSY178" s="66"/>
      <c r="RSZ178" s="83"/>
      <c r="RTA178" s="230"/>
      <c r="RTB178" s="121"/>
      <c r="RTC178" s="80"/>
      <c r="RTD178" s="4"/>
      <c r="RTE178" s="4"/>
      <c r="RTF178" s="4"/>
      <c r="RTG178" s="4"/>
      <c r="RTH178" s="184"/>
      <c r="RTI178" s="66"/>
      <c r="RTJ178" s="83"/>
      <c r="RTK178" s="230"/>
      <c r="RTL178" s="121"/>
      <c r="RTM178" s="80"/>
      <c r="RTN178" s="4"/>
      <c r="RTO178" s="4"/>
      <c r="RTP178" s="4"/>
      <c r="RTQ178" s="4"/>
      <c r="RTR178" s="184"/>
      <c r="RTS178" s="66"/>
      <c r="RTT178" s="83"/>
      <c r="RTU178" s="230"/>
      <c r="RTV178" s="121"/>
      <c r="RTW178" s="80"/>
      <c r="RTX178" s="4"/>
      <c r="RTY178" s="4"/>
      <c r="RTZ178" s="4"/>
      <c r="RUA178" s="4"/>
      <c r="RUB178" s="184"/>
      <c r="RUC178" s="66"/>
      <c r="RUD178" s="83"/>
      <c r="RUE178" s="230"/>
      <c r="RUF178" s="121"/>
      <c r="RUG178" s="80"/>
      <c r="RUH178" s="4"/>
      <c r="RUI178" s="4"/>
      <c r="RUJ178" s="4"/>
      <c r="RUK178" s="4"/>
      <c r="RUL178" s="184"/>
      <c r="RUM178" s="66"/>
      <c r="RUN178" s="83"/>
      <c r="RUO178" s="230"/>
      <c r="RUP178" s="121"/>
      <c r="RUQ178" s="80"/>
      <c r="RUR178" s="4"/>
      <c r="RUS178" s="4"/>
      <c r="RUT178" s="4"/>
      <c r="RUU178" s="4"/>
      <c r="RUV178" s="184"/>
      <c r="RUW178" s="66"/>
      <c r="RUX178" s="83"/>
      <c r="RUY178" s="230"/>
      <c r="RUZ178" s="121"/>
      <c r="RVA178" s="80"/>
      <c r="RVB178" s="4"/>
      <c r="RVC178" s="4"/>
      <c r="RVD178" s="4"/>
      <c r="RVE178" s="4"/>
      <c r="RVF178" s="184"/>
      <c r="RVG178" s="66"/>
      <c r="RVH178" s="83"/>
      <c r="RVI178" s="230"/>
      <c r="RVJ178" s="121"/>
      <c r="RVK178" s="80"/>
      <c r="RVL178" s="4"/>
      <c r="RVM178" s="4"/>
      <c r="RVN178" s="4"/>
      <c r="RVO178" s="4"/>
      <c r="RVP178" s="184"/>
      <c r="RVQ178" s="66"/>
      <c r="RVR178" s="83"/>
      <c r="RVS178" s="230"/>
      <c r="RVT178" s="121"/>
      <c r="RVU178" s="80"/>
      <c r="RVV178" s="4"/>
      <c r="RVW178" s="4"/>
      <c r="RVX178" s="4"/>
      <c r="RVY178" s="4"/>
      <c r="RVZ178" s="184"/>
      <c r="RWA178" s="66"/>
      <c r="RWB178" s="83"/>
      <c r="RWC178" s="230"/>
      <c r="RWD178" s="121"/>
      <c r="RWE178" s="80"/>
      <c r="RWF178" s="4"/>
      <c r="RWG178" s="4"/>
      <c r="RWH178" s="4"/>
      <c r="RWI178" s="4"/>
      <c r="RWJ178" s="184"/>
      <c r="RWK178" s="66"/>
      <c r="RWL178" s="83"/>
      <c r="RWM178" s="230"/>
      <c r="RWN178" s="121"/>
      <c r="RWO178" s="80"/>
      <c r="RWP178" s="4"/>
      <c r="RWQ178" s="4"/>
      <c r="RWR178" s="4"/>
      <c r="RWS178" s="4"/>
      <c r="RWT178" s="184"/>
      <c r="RWU178" s="66"/>
      <c r="RWV178" s="83"/>
      <c r="RWW178" s="230"/>
      <c r="RWX178" s="121"/>
      <c r="RWY178" s="80"/>
      <c r="RWZ178" s="4"/>
      <c r="RXA178" s="4"/>
      <c r="RXB178" s="4"/>
      <c r="RXC178" s="4"/>
      <c r="RXD178" s="184"/>
      <c r="RXE178" s="66"/>
      <c r="RXF178" s="83"/>
      <c r="RXG178" s="230"/>
      <c r="RXH178" s="121"/>
      <c r="RXI178" s="80"/>
      <c r="RXJ178" s="4"/>
      <c r="RXK178" s="4"/>
      <c r="RXL178" s="4"/>
      <c r="RXM178" s="4"/>
      <c r="RXN178" s="184"/>
      <c r="RXO178" s="66"/>
      <c r="RXP178" s="83"/>
      <c r="RXQ178" s="230"/>
      <c r="RXR178" s="121"/>
      <c r="RXS178" s="80"/>
      <c r="RXT178" s="4"/>
      <c r="RXU178" s="4"/>
      <c r="RXV178" s="4"/>
      <c r="RXW178" s="4"/>
      <c r="RXX178" s="184"/>
      <c r="RXY178" s="66"/>
      <c r="RXZ178" s="83"/>
      <c r="RYA178" s="230"/>
      <c r="RYB178" s="121"/>
      <c r="RYC178" s="80"/>
      <c r="RYD178" s="4"/>
      <c r="RYE178" s="4"/>
      <c r="RYF178" s="4"/>
      <c r="RYG178" s="4"/>
      <c r="RYH178" s="184"/>
      <c r="RYI178" s="66"/>
      <c r="RYJ178" s="83"/>
      <c r="RYK178" s="230"/>
      <c r="RYL178" s="121"/>
      <c r="RYM178" s="80"/>
      <c r="RYN178" s="4"/>
      <c r="RYO178" s="4"/>
      <c r="RYP178" s="4"/>
      <c r="RYQ178" s="4"/>
      <c r="RYR178" s="184"/>
      <c r="RYS178" s="66"/>
      <c r="RYT178" s="83"/>
      <c r="RYU178" s="230"/>
      <c r="RYV178" s="121"/>
      <c r="RYW178" s="80"/>
      <c r="RYX178" s="4"/>
      <c r="RYY178" s="4"/>
      <c r="RYZ178" s="4"/>
      <c r="RZA178" s="4"/>
      <c r="RZB178" s="184"/>
      <c r="RZC178" s="66"/>
      <c r="RZD178" s="83"/>
      <c r="RZE178" s="230"/>
      <c r="RZF178" s="121"/>
      <c r="RZG178" s="80"/>
      <c r="RZH178" s="4"/>
      <c r="RZI178" s="4"/>
      <c r="RZJ178" s="4"/>
      <c r="RZK178" s="4"/>
      <c r="RZL178" s="184"/>
      <c r="RZM178" s="66"/>
      <c r="RZN178" s="83"/>
      <c r="RZO178" s="230"/>
      <c r="RZP178" s="121"/>
      <c r="RZQ178" s="80"/>
      <c r="RZR178" s="4"/>
      <c r="RZS178" s="4"/>
      <c r="RZT178" s="4"/>
      <c r="RZU178" s="4"/>
      <c r="RZV178" s="184"/>
      <c r="RZW178" s="66"/>
      <c r="RZX178" s="83"/>
      <c r="RZY178" s="230"/>
      <c r="RZZ178" s="121"/>
      <c r="SAA178" s="80"/>
      <c r="SAB178" s="4"/>
      <c r="SAC178" s="4"/>
      <c r="SAD178" s="4"/>
      <c r="SAE178" s="4"/>
      <c r="SAF178" s="184"/>
      <c r="SAG178" s="66"/>
      <c r="SAH178" s="83"/>
      <c r="SAI178" s="230"/>
      <c r="SAJ178" s="121"/>
      <c r="SAK178" s="80"/>
      <c r="SAL178" s="4"/>
      <c r="SAM178" s="4"/>
      <c r="SAN178" s="4"/>
      <c r="SAO178" s="4"/>
      <c r="SAP178" s="184"/>
      <c r="SAQ178" s="66"/>
      <c r="SAR178" s="83"/>
      <c r="SAS178" s="230"/>
      <c r="SAT178" s="121"/>
      <c r="SAU178" s="80"/>
      <c r="SAV178" s="4"/>
      <c r="SAW178" s="4"/>
      <c r="SAX178" s="4"/>
      <c r="SAY178" s="4"/>
      <c r="SAZ178" s="184"/>
      <c r="SBA178" s="66"/>
      <c r="SBB178" s="83"/>
      <c r="SBC178" s="230"/>
      <c r="SBD178" s="121"/>
      <c r="SBE178" s="80"/>
      <c r="SBF178" s="4"/>
      <c r="SBG178" s="4"/>
      <c r="SBH178" s="4"/>
      <c r="SBI178" s="4"/>
      <c r="SBJ178" s="184"/>
      <c r="SBK178" s="66"/>
      <c r="SBL178" s="83"/>
      <c r="SBM178" s="230"/>
      <c r="SBN178" s="121"/>
      <c r="SBO178" s="80"/>
      <c r="SBP178" s="4"/>
      <c r="SBQ178" s="4"/>
      <c r="SBR178" s="4"/>
      <c r="SBS178" s="4"/>
      <c r="SBT178" s="184"/>
      <c r="SBU178" s="66"/>
      <c r="SBV178" s="83"/>
      <c r="SBW178" s="230"/>
      <c r="SBX178" s="121"/>
      <c r="SBY178" s="80"/>
      <c r="SBZ178" s="4"/>
      <c r="SCA178" s="4"/>
      <c r="SCB178" s="4"/>
      <c r="SCC178" s="4"/>
      <c r="SCD178" s="184"/>
      <c r="SCE178" s="66"/>
      <c r="SCF178" s="83"/>
      <c r="SCG178" s="230"/>
      <c r="SCH178" s="121"/>
      <c r="SCI178" s="80"/>
      <c r="SCJ178" s="4"/>
      <c r="SCK178" s="4"/>
      <c r="SCL178" s="4"/>
      <c r="SCM178" s="4"/>
      <c r="SCN178" s="184"/>
      <c r="SCO178" s="66"/>
      <c r="SCP178" s="83"/>
      <c r="SCQ178" s="230"/>
      <c r="SCR178" s="121"/>
      <c r="SCS178" s="80"/>
      <c r="SCT178" s="4"/>
      <c r="SCU178" s="4"/>
      <c r="SCV178" s="4"/>
      <c r="SCW178" s="4"/>
      <c r="SCX178" s="184"/>
      <c r="SCY178" s="66"/>
      <c r="SCZ178" s="83"/>
      <c r="SDA178" s="230"/>
      <c r="SDB178" s="121"/>
      <c r="SDC178" s="80"/>
      <c r="SDD178" s="4"/>
      <c r="SDE178" s="4"/>
      <c r="SDF178" s="4"/>
      <c r="SDG178" s="4"/>
      <c r="SDH178" s="184"/>
      <c r="SDI178" s="66"/>
      <c r="SDJ178" s="83"/>
      <c r="SDK178" s="230"/>
      <c r="SDL178" s="121"/>
      <c r="SDM178" s="80"/>
      <c r="SDN178" s="4"/>
      <c r="SDO178" s="4"/>
      <c r="SDP178" s="4"/>
      <c r="SDQ178" s="4"/>
      <c r="SDR178" s="184"/>
      <c r="SDS178" s="66"/>
      <c r="SDT178" s="83"/>
      <c r="SDU178" s="230"/>
      <c r="SDV178" s="121"/>
      <c r="SDW178" s="80"/>
      <c r="SDX178" s="4"/>
      <c r="SDY178" s="4"/>
      <c r="SDZ178" s="4"/>
      <c r="SEA178" s="4"/>
      <c r="SEB178" s="184"/>
      <c r="SEC178" s="66"/>
      <c r="SED178" s="83"/>
      <c r="SEE178" s="230"/>
      <c r="SEF178" s="121"/>
      <c r="SEG178" s="80"/>
      <c r="SEH178" s="4"/>
      <c r="SEI178" s="4"/>
      <c r="SEJ178" s="4"/>
      <c r="SEK178" s="4"/>
      <c r="SEL178" s="184"/>
      <c r="SEM178" s="66"/>
      <c r="SEN178" s="83"/>
      <c r="SEO178" s="230"/>
      <c r="SEP178" s="121"/>
      <c r="SEQ178" s="80"/>
      <c r="SER178" s="4"/>
      <c r="SES178" s="4"/>
      <c r="SET178" s="4"/>
      <c r="SEU178" s="4"/>
      <c r="SEV178" s="184"/>
      <c r="SEW178" s="66"/>
      <c r="SEX178" s="83"/>
      <c r="SEY178" s="230"/>
      <c r="SEZ178" s="121"/>
      <c r="SFA178" s="80"/>
      <c r="SFB178" s="4"/>
      <c r="SFC178" s="4"/>
      <c r="SFD178" s="4"/>
      <c r="SFE178" s="4"/>
      <c r="SFF178" s="184"/>
      <c r="SFG178" s="66"/>
      <c r="SFH178" s="83"/>
      <c r="SFI178" s="230"/>
      <c r="SFJ178" s="121"/>
      <c r="SFK178" s="80"/>
      <c r="SFL178" s="4"/>
      <c r="SFM178" s="4"/>
      <c r="SFN178" s="4"/>
      <c r="SFO178" s="4"/>
      <c r="SFP178" s="184"/>
      <c r="SFQ178" s="66"/>
      <c r="SFR178" s="83"/>
      <c r="SFS178" s="230"/>
      <c r="SFT178" s="121"/>
      <c r="SFU178" s="80"/>
      <c r="SFV178" s="4"/>
      <c r="SFW178" s="4"/>
      <c r="SFX178" s="4"/>
      <c r="SFY178" s="4"/>
      <c r="SFZ178" s="184"/>
      <c r="SGA178" s="66"/>
      <c r="SGB178" s="83"/>
      <c r="SGC178" s="230"/>
      <c r="SGD178" s="121"/>
      <c r="SGE178" s="80"/>
      <c r="SGF178" s="4"/>
      <c r="SGG178" s="4"/>
      <c r="SGH178" s="4"/>
      <c r="SGI178" s="4"/>
      <c r="SGJ178" s="184"/>
      <c r="SGK178" s="66"/>
      <c r="SGL178" s="83"/>
      <c r="SGM178" s="230"/>
      <c r="SGN178" s="121"/>
      <c r="SGO178" s="80"/>
      <c r="SGP178" s="4"/>
      <c r="SGQ178" s="4"/>
      <c r="SGR178" s="4"/>
      <c r="SGS178" s="4"/>
      <c r="SGT178" s="184"/>
      <c r="SGU178" s="66"/>
      <c r="SGV178" s="83"/>
      <c r="SGW178" s="230"/>
      <c r="SGX178" s="121"/>
      <c r="SGY178" s="80"/>
      <c r="SGZ178" s="4"/>
      <c r="SHA178" s="4"/>
      <c r="SHB178" s="4"/>
      <c r="SHC178" s="4"/>
      <c r="SHD178" s="184"/>
      <c r="SHE178" s="66"/>
      <c r="SHF178" s="83"/>
      <c r="SHG178" s="230"/>
      <c r="SHH178" s="121"/>
      <c r="SHI178" s="80"/>
      <c r="SHJ178" s="4"/>
      <c r="SHK178" s="4"/>
      <c r="SHL178" s="4"/>
      <c r="SHM178" s="4"/>
      <c r="SHN178" s="184"/>
      <c r="SHO178" s="66"/>
      <c r="SHP178" s="83"/>
      <c r="SHQ178" s="230"/>
      <c r="SHR178" s="121"/>
      <c r="SHS178" s="80"/>
      <c r="SHT178" s="4"/>
      <c r="SHU178" s="4"/>
      <c r="SHV178" s="4"/>
      <c r="SHW178" s="4"/>
      <c r="SHX178" s="184"/>
      <c r="SHY178" s="66"/>
      <c r="SHZ178" s="83"/>
      <c r="SIA178" s="230"/>
      <c r="SIB178" s="121"/>
      <c r="SIC178" s="80"/>
      <c r="SID178" s="4"/>
      <c r="SIE178" s="4"/>
      <c r="SIF178" s="4"/>
      <c r="SIG178" s="4"/>
      <c r="SIH178" s="184"/>
      <c r="SII178" s="66"/>
      <c r="SIJ178" s="83"/>
      <c r="SIK178" s="230"/>
      <c r="SIL178" s="121"/>
      <c r="SIM178" s="80"/>
      <c r="SIN178" s="4"/>
      <c r="SIO178" s="4"/>
      <c r="SIP178" s="4"/>
      <c r="SIQ178" s="4"/>
      <c r="SIR178" s="184"/>
      <c r="SIS178" s="66"/>
      <c r="SIT178" s="83"/>
      <c r="SIU178" s="230"/>
      <c r="SIV178" s="121"/>
      <c r="SIW178" s="80"/>
      <c r="SIX178" s="4"/>
      <c r="SIY178" s="4"/>
      <c r="SIZ178" s="4"/>
      <c r="SJA178" s="4"/>
      <c r="SJB178" s="184"/>
      <c r="SJC178" s="66"/>
      <c r="SJD178" s="83"/>
      <c r="SJE178" s="230"/>
      <c r="SJF178" s="121"/>
      <c r="SJG178" s="80"/>
      <c r="SJH178" s="4"/>
      <c r="SJI178" s="4"/>
      <c r="SJJ178" s="4"/>
      <c r="SJK178" s="4"/>
      <c r="SJL178" s="184"/>
      <c r="SJM178" s="66"/>
      <c r="SJN178" s="83"/>
      <c r="SJO178" s="230"/>
      <c r="SJP178" s="121"/>
      <c r="SJQ178" s="80"/>
      <c r="SJR178" s="4"/>
      <c r="SJS178" s="4"/>
      <c r="SJT178" s="4"/>
      <c r="SJU178" s="4"/>
      <c r="SJV178" s="184"/>
      <c r="SJW178" s="66"/>
      <c r="SJX178" s="83"/>
      <c r="SJY178" s="230"/>
      <c r="SJZ178" s="121"/>
      <c r="SKA178" s="80"/>
      <c r="SKB178" s="4"/>
      <c r="SKC178" s="4"/>
      <c r="SKD178" s="4"/>
      <c r="SKE178" s="4"/>
      <c r="SKF178" s="184"/>
      <c r="SKG178" s="66"/>
      <c r="SKH178" s="83"/>
      <c r="SKI178" s="230"/>
      <c r="SKJ178" s="121"/>
      <c r="SKK178" s="80"/>
      <c r="SKL178" s="4"/>
      <c r="SKM178" s="4"/>
      <c r="SKN178" s="4"/>
      <c r="SKO178" s="4"/>
      <c r="SKP178" s="184"/>
      <c r="SKQ178" s="66"/>
      <c r="SKR178" s="83"/>
      <c r="SKS178" s="230"/>
      <c r="SKT178" s="121"/>
      <c r="SKU178" s="80"/>
      <c r="SKV178" s="4"/>
      <c r="SKW178" s="4"/>
      <c r="SKX178" s="4"/>
      <c r="SKY178" s="4"/>
      <c r="SKZ178" s="184"/>
      <c r="SLA178" s="66"/>
      <c r="SLB178" s="83"/>
      <c r="SLC178" s="230"/>
      <c r="SLD178" s="121"/>
      <c r="SLE178" s="80"/>
      <c r="SLF178" s="4"/>
      <c r="SLG178" s="4"/>
      <c r="SLH178" s="4"/>
      <c r="SLI178" s="4"/>
      <c r="SLJ178" s="184"/>
      <c r="SLK178" s="66"/>
      <c r="SLL178" s="83"/>
      <c r="SLM178" s="230"/>
      <c r="SLN178" s="121"/>
      <c r="SLO178" s="80"/>
      <c r="SLP178" s="4"/>
      <c r="SLQ178" s="4"/>
      <c r="SLR178" s="4"/>
      <c r="SLS178" s="4"/>
      <c r="SLT178" s="184"/>
      <c r="SLU178" s="66"/>
      <c r="SLV178" s="83"/>
      <c r="SLW178" s="230"/>
      <c r="SLX178" s="121"/>
      <c r="SLY178" s="80"/>
      <c r="SLZ178" s="4"/>
      <c r="SMA178" s="4"/>
      <c r="SMB178" s="4"/>
      <c r="SMC178" s="4"/>
      <c r="SMD178" s="184"/>
      <c r="SME178" s="66"/>
      <c r="SMF178" s="83"/>
      <c r="SMG178" s="230"/>
      <c r="SMH178" s="121"/>
      <c r="SMI178" s="80"/>
      <c r="SMJ178" s="4"/>
      <c r="SMK178" s="4"/>
      <c r="SML178" s="4"/>
      <c r="SMM178" s="4"/>
      <c r="SMN178" s="184"/>
      <c r="SMO178" s="66"/>
      <c r="SMP178" s="83"/>
      <c r="SMQ178" s="230"/>
      <c r="SMR178" s="121"/>
      <c r="SMS178" s="80"/>
      <c r="SMT178" s="4"/>
      <c r="SMU178" s="4"/>
      <c r="SMV178" s="4"/>
      <c r="SMW178" s="4"/>
      <c r="SMX178" s="184"/>
      <c r="SMY178" s="66"/>
      <c r="SMZ178" s="83"/>
      <c r="SNA178" s="230"/>
      <c r="SNB178" s="121"/>
      <c r="SNC178" s="80"/>
      <c r="SND178" s="4"/>
      <c r="SNE178" s="4"/>
      <c r="SNF178" s="4"/>
      <c r="SNG178" s="4"/>
      <c r="SNH178" s="184"/>
      <c r="SNI178" s="66"/>
      <c r="SNJ178" s="83"/>
      <c r="SNK178" s="230"/>
      <c r="SNL178" s="121"/>
      <c r="SNM178" s="80"/>
      <c r="SNN178" s="4"/>
      <c r="SNO178" s="4"/>
      <c r="SNP178" s="4"/>
      <c r="SNQ178" s="4"/>
      <c r="SNR178" s="184"/>
      <c r="SNS178" s="66"/>
      <c r="SNT178" s="83"/>
      <c r="SNU178" s="230"/>
      <c r="SNV178" s="121"/>
      <c r="SNW178" s="80"/>
      <c r="SNX178" s="4"/>
      <c r="SNY178" s="4"/>
      <c r="SNZ178" s="4"/>
      <c r="SOA178" s="4"/>
      <c r="SOB178" s="184"/>
      <c r="SOC178" s="66"/>
      <c r="SOD178" s="83"/>
      <c r="SOE178" s="230"/>
      <c r="SOF178" s="121"/>
      <c r="SOG178" s="80"/>
      <c r="SOH178" s="4"/>
      <c r="SOI178" s="4"/>
      <c r="SOJ178" s="4"/>
      <c r="SOK178" s="4"/>
      <c r="SOL178" s="184"/>
      <c r="SOM178" s="66"/>
      <c r="SON178" s="83"/>
      <c r="SOO178" s="230"/>
      <c r="SOP178" s="121"/>
      <c r="SOQ178" s="80"/>
      <c r="SOR178" s="4"/>
      <c r="SOS178" s="4"/>
      <c r="SOT178" s="4"/>
      <c r="SOU178" s="4"/>
      <c r="SOV178" s="184"/>
      <c r="SOW178" s="66"/>
      <c r="SOX178" s="83"/>
      <c r="SOY178" s="230"/>
      <c r="SOZ178" s="121"/>
      <c r="SPA178" s="80"/>
      <c r="SPB178" s="4"/>
      <c r="SPC178" s="4"/>
      <c r="SPD178" s="4"/>
      <c r="SPE178" s="4"/>
      <c r="SPF178" s="184"/>
      <c r="SPG178" s="66"/>
      <c r="SPH178" s="83"/>
      <c r="SPI178" s="230"/>
      <c r="SPJ178" s="121"/>
      <c r="SPK178" s="80"/>
      <c r="SPL178" s="4"/>
      <c r="SPM178" s="4"/>
      <c r="SPN178" s="4"/>
      <c r="SPO178" s="4"/>
      <c r="SPP178" s="184"/>
      <c r="SPQ178" s="66"/>
      <c r="SPR178" s="83"/>
      <c r="SPS178" s="230"/>
      <c r="SPT178" s="121"/>
      <c r="SPU178" s="80"/>
      <c r="SPV178" s="4"/>
      <c r="SPW178" s="4"/>
      <c r="SPX178" s="4"/>
      <c r="SPY178" s="4"/>
      <c r="SPZ178" s="184"/>
      <c r="SQA178" s="66"/>
      <c r="SQB178" s="83"/>
      <c r="SQC178" s="230"/>
      <c r="SQD178" s="121"/>
      <c r="SQE178" s="80"/>
      <c r="SQF178" s="4"/>
      <c r="SQG178" s="4"/>
      <c r="SQH178" s="4"/>
      <c r="SQI178" s="4"/>
      <c r="SQJ178" s="184"/>
      <c r="SQK178" s="66"/>
      <c r="SQL178" s="83"/>
      <c r="SQM178" s="230"/>
      <c r="SQN178" s="121"/>
      <c r="SQO178" s="80"/>
      <c r="SQP178" s="4"/>
      <c r="SQQ178" s="4"/>
      <c r="SQR178" s="4"/>
      <c r="SQS178" s="4"/>
      <c r="SQT178" s="184"/>
      <c r="SQU178" s="66"/>
      <c r="SQV178" s="83"/>
      <c r="SQW178" s="230"/>
      <c r="SQX178" s="121"/>
      <c r="SQY178" s="80"/>
      <c r="SQZ178" s="4"/>
      <c r="SRA178" s="4"/>
      <c r="SRB178" s="4"/>
      <c r="SRC178" s="4"/>
      <c r="SRD178" s="184"/>
      <c r="SRE178" s="66"/>
      <c r="SRF178" s="83"/>
      <c r="SRG178" s="230"/>
      <c r="SRH178" s="121"/>
      <c r="SRI178" s="80"/>
      <c r="SRJ178" s="4"/>
      <c r="SRK178" s="4"/>
      <c r="SRL178" s="4"/>
      <c r="SRM178" s="4"/>
      <c r="SRN178" s="184"/>
      <c r="SRO178" s="66"/>
      <c r="SRP178" s="83"/>
      <c r="SRQ178" s="230"/>
      <c r="SRR178" s="121"/>
      <c r="SRS178" s="80"/>
      <c r="SRT178" s="4"/>
      <c r="SRU178" s="4"/>
      <c r="SRV178" s="4"/>
      <c r="SRW178" s="4"/>
      <c r="SRX178" s="184"/>
      <c r="SRY178" s="66"/>
      <c r="SRZ178" s="83"/>
      <c r="SSA178" s="230"/>
      <c r="SSB178" s="121"/>
      <c r="SSC178" s="80"/>
      <c r="SSD178" s="4"/>
      <c r="SSE178" s="4"/>
      <c r="SSF178" s="4"/>
      <c r="SSG178" s="4"/>
      <c r="SSH178" s="184"/>
      <c r="SSI178" s="66"/>
      <c r="SSJ178" s="83"/>
      <c r="SSK178" s="230"/>
      <c r="SSL178" s="121"/>
      <c r="SSM178" s="80"/>
      <c r="SSN178" s="4"/>
      <c r="SSO178" s="4"/>
      <c r="SSP178" s="4"/>
      <c r="SSQ178" s="4"/>
      <c r="SSR178" s="184"/>
      <c r="SSS178" s="66"/>
      <c r="SST178" s="83"/>
      <c r="SSU178" s="230"/>
      <c r="SSV178" s="121"/>
      <c r="SSW178" s="80"/>
      <c r="SSX178" s="4"/>
      <c r="SSY178" s="4"/>
      <c r="SSZ178" s="4"/>
      <c r="STA178" s="4"/>
      <c r="STB178" s="184"/>
      <c r="STC178" s="66"/>
      <c r="STD178" s="83"/>
      <c r="STE178" s="230"/>
      <c r="STF178" s="121"/>
      <c r="STG178" s="80"/>
      <c r="STH178" s="4"/>
      <c r="STI178" s="4"/>
      <c r="STJ178" s="4"/>
      <c r="STK178" s="4"/>
      <c r="STL178" s="184"/>
      <c r="STM178" s="66"/>
      <c r="STN178" s="83"/>
      <c r="STO178" s="230"/>
      <c r="STP178" s="121"/>
      <c r="STQ178" s="80"/>
      <c r="STR178" s="4"/>
      <c r="STS178" s="4"/>
      <c r="STT178" s="4"/>
      <c r="STU178" s="4"/>
      <c r="STV178" s="184"/>
      <c r="STW178" s="66"/>
      <c r="STX178" s="83"/>
      <c r="STY178" s="230"/>
      <c r="STZ178" s="121"/>
      <c r="SUA178" s="80"/>
      <c r="SUB178" s="4"/>
      <c r="SUC178" s="4"/>
      <c r="SUD178" s="4"/>
      <c r="SUE178" s="4"/>
      <c r="SUF178" s="184"/>
      <c r="SUG178" s="66"/>
      <c r="SUH178" s="83"/>
      <c r="SUI178" s="230"/>
      <c r="SUJ178" s="121"/>
      <c r="SUK178" s="80"/>
      <c r="SUL178" s="4"/>
      <c r="SUM178" s="4"/>
      <c r="SUN178" s="4"/>
      <c r="SUO178" s="4"/>
      <c r="SUP178" s="184"/>
      <c r="SUQ178" s="66"/>
      <c r="SUR178" s="83"/>
      <c r="SUS178" s="230"/>
      <c r="SUT178" s="121"/>
      <c r="SUU178" s="80"/>
      <c r="SUV178" s="4"/>
      <c r="SUW178" s="4"/>
      <c r="SUX178" s="4"/>
      <c r="SUY178" s="4"/>
      <c r="SUZ178" s="184"/>
      <c r="SVA178" s="66"/>
      <c r="SVB178" s="83"/>
      <c r="SVC178" s="230"/>
      <c r="SVD178" s="121"/>
      <c r="SVE178" s="80"/>
      <c r="SVF178" s="4"/>
      <c r="SVG178" s="4"/>
      <c r="SVH178" s="4"/>
      <c r="SVI178" s="4"/>
      <c r="SVJ178" s="184"/>
      <c r="SVK178" s="66"/>
      <c r="SVL178" s="83"/>
      <c r="SVM178" s="230"/>
      <c r="SVN178" s="121"/>
      <c r="SVO178" s="80"/>
      <c r="SVP178" s="4"/>
      <c r="SVQ178" s="4"/>
      <c r="SVR178" s="4"/>
      <c r="SVS178" s="4"/>
      <c r="SVT178" s="184"/>
      <c r="SVU178" s="66"/>
      <c r="SVV178" s="83"/>
      <c r="SVW178" s="230"/>
      <c r="SVX178" s="121"/>
      <c r="SVY178" s="80"/>
      <c r="SVZ178" s="4"/>
      <c r="SWA178" s="4"/>
      <c r="SWB178" s="4"/>
      <c r="SWC178" s="4"/>
      <c r="SWD178" s="184"/>
      <c r="SWE178" s="66"/>
      <c r="SWF178" s="83"/>
      <c r="SWG178" s="230"/>
      <c r="SWH178" s="121"/>
      <c r="SWI178" s="80"/>
      <c r="SWJ178" s="4"/>
      <c r="SWK178" s="4"/>
      <c r="SWL178" s="4"/>
      <c r="SWM178" s="4"/>
      <c r="SWN178" s="184"/>
      <c r="SWO178" s="66"/>
      <c r="SWP178" s="83"/>
      <c r="SWQ178" s="230"/>
      <c r="SWR178" s="121"/>
      <c r="SWS178" s="80"/>
      <c r="SWT178" s="4"/>
      <c r="SWU178" s="4"/>
      <c r="SWV178" s="4"/>
      <c r="SWW178" s="4"/>
      <c r="SWX178" s="184"/>
      <c r="SWY178" s="66"/>
      <c r="SWZ178" s="83"/>
      <c r="SXA178" s="230"/>
      <c r="SXB178" s="121"/>
      <c r="SXC178" s="80"/>
      <c r="SXD178" s="4"/>
      <c r="SXE178" s="4"/>
      <c r="SXF178" s="4"/>
      <c r="SXG178" s="4"/>
      <c r="SXH178" s="184"/>
      <c r="SXI178" s="66"/>
      <c r="SXJ178" s="83"/>
      <c r="SXK178" s="230"/>
      <c r="SXL178" s="121"/>
      <c r="SXM178" s="80"/>
      <c r="SXN178" s="4"/>
      <c r="SXO178" s="4"/>
      <c r="SXP178" s="4"/>
      <c r="SXQ178" s="4"/>
      <c r="SXR178" s="184"/>
      <c r="SXS178" s="66"/>
      <c r="SXT178" s="83"/>
      <c r="SXU178" s="230"/>
      <c r="SXV178" s="121"/>
      <c r="SXW178" s="80"/>
      <c r="SXX178" s="4"/>
      <c r="SXY178" s="4"/>
      <c r="SXZ178" s="4"/>
      <c r="SYA178" s="4"/>
      <c r="SYB178" s="184"/>
      <c r="SYC178" s="66"/>
      <c r="SYD178" s="83"/>
      <c r="SYE178" s="230"/>
      <c r="SYF178" s="121"/>
      <c r="SYG178" s="80"/>
      <c r="SYH178" s="4"/>
      <c r="SYI178" s="4"/>
      <c r="SYJ178" s="4"/>
      <c r="SYK178" s="4"/>
      <c r="SYL178" s="184"/>
      <c r="SYM178" s="66"/>
      <c r="SYN178" s="83"/>
      <c r="SYO178" s="230"/>
      <c r="SYP178" s="121"/>
      <c r="SYQ178" s="80"/>
      <c r="SYR178" s="4"/>
      <c r="SYS178" s="4"/>
      <c r="SYT178" s="4"/>
      <c r="SYU178" s="4"/>
      <c r="SYV178" s="184"/>
      <c r="SYW178" s="66"/>
      <c r="SYX178" s="83"/>
      <c r="SYY178" s="230"/>
      <c r="SYZ178" s="121"/>
      <c r="SZA178" s="80"/>
      <c r="SZB178" s="4"/>
      <c r="SZC178" s="4"/>
      <c r="SZD178" s="4"/>
      <c r="SZE178" s="4"/>
      <c r="SZF178" s="184"/>
      <c r="SZG178" s="66"/>
      <c r="SZH178" s="83"/>
      <c r="SZI178" s="230"/>
      <c r="SZJ178" s="121"/>
      <c r="SZK178" s="80"/>
      <c r="SZL178" s="4"/>
      <c r="SZM178" s="4"/>
      <c r="SZN178" s="4"/>
      <c r="SZO178" s="4"/>
      <c r="SZP178" s="184"/>
      <c r="SZQ178" s="66"/>
      <c r="SZR178" s="83"/>
      <c r="SZS178" s="230"/>
      <c r="SZT178" s="121"/>
      <c r="SZU178" s="80"/>
      <c r="SZV178" s="4"/>
      <c r="SZW178" s="4"/>
      <c r="SZX178" s="4"/>
      <c r="SZY178" s="4"/>
      <c r="SZZ178" s="184"/>
      <c r="TAA178" s="66"/>
      <c r="TAB178" s="83"/>
      <c r="TAC178" s="230"/>
      <c r="TAD178" s="121"/>
      <c r="TAE178" s="80"/>
      <c r="TAF178" s="4"/>
      <c r="TAG178" s="4"/>
      <c r="TAH178" s="4"/>
      <c r="TAI178" s="4"/>
      <c r="TAJ178" s="184"/>
      <c r="TAK178" s="66"/>
      <c r="TAL178" s="83"/>
      <c r="TAM178" s="230"/>
      <c r="TAN178" s="121"/>
      <c r="TAO178" s="80"/>
      <c r="TAP178" s="4"/>
      <c r="TAQ178" s="4"/>
      <c r="TAR178" s="4"/>
      <c r="TAS178" s="4"/>
      <c r="TAT178" s="184"/>
      <c r="TAU178" s="66"/>
      <c r="TAV178" s="83"/>
      <c r="TAW178" s="230"/>
      <c r="TAX178" s="121"/>
      <c r="TAY178" s="80"/>
      <c r="TAZ178" s="4"/>
      <c r="TBA178" s="4"/>
      <c r="TBB178" s="4"/>
      <c r="TBC178" s="4"/>
      <c r="TBD178" s="184"/>
      <c r="TBE178" s="66"/>
      <c r="TBF178" s="83"/>
      <c r="TBG178" s="230"/>
      <c r="TBH178" s="121"/>
      <c r="TBI178" s="80"/>
      <c r="TBJ178" s="4"/>
      <c r="TBK178" s="4"/>
      <c r="TBL178" s="4"/>
      <c r="TBM178" s="4"/>
      <c r="TBN178" s="184"/>
      <c r="TBO178" s="66"/>
      <c r="TBP178" s="83"/>
      <c r="TBQ178" s="230"/>
      <c r="TBR178" s="121"/>
      <c r="TBS178" s="80"/>
      <c r="TBT178" s="4"/>
      <c r="TBU178" s="4"/>
      <c r="TBV178" s="4"/>
      <c r="TBW178" s="4"/>
      <c r="TBX178" s="184"/>
      <c r="TBY178" s="66"/>
      <c r="TBZ178" s="83"/>
      <c r="TCA178" s="230"/>
      <c r="TCB178" s="121"/>
      <c r="TCC178" s="80"/>
      <c r="TCD178" s="4"/>
      <c r="TCE178" s="4"/>
      <c r="TCF178" s="4"/>
      <c r="TCG178" s="4"/>
      <c r="TCH178" s="184"/>
      <c r="TCI178" s="66"/>
      <c r="TCJ178" s="83"/>
      <c r="TCK178" s="230"/>
      <c r="TCL178" s="121"/>
      <c r="TCM178" s="80"/>
      <c r="TCN178" s="4"/>
      <c r="TCO178" s="4"/>
      <c r="TCP178" s="4"/>
      <c r="TCQ178" s="4"/>
      <c r="TCR178" s="184"/>
      <c r="TCS178" s="66"/>
      <c r="TCT178" s="83"/>
      <c r="TCU178" s="230"/>
      <c r="TCV178" s="121"/>
      <c r="TCW178" s="80"/>
      <c r="TCX178" s="4"/>
      <c r="TCY178" s="4"/>
      <c r="TCZ178" s="4"/>
      <c r="TDA178" s="4"/>
      <c r="TDB178" s="184"/>
      <c r="TDC178" s="66"/>
      <c r="TDD178" s="83"/>
      <c r="TDE178" s="230"/>
      <c r="TDF178" s="121"/>
      <c r="TDG178" s="80"/>
      <c r="TDH178" s="4"/>
      <c r="TDI178" s="4"/>
      <c r="TDJ178" s="4"/>
      <c r="TDK178" s="4"/>
      <c r="TDL178" s="184"/>
      <c r="TDM178" s="66"/>
      <c r="TDN178" s="83"/>
      <c r="TDO178" s="230"/>
      <c r="TDP178" s="121"/>
      <c r="TDQ178" s="80"/>
      <c r="TDR178" s="4"/>
      <c r="TDS178" s="4"/>
      <c r="TDT178" s="4"/>
      <c r="TDU178" s="4"/>
      <c r="TDV178" s="184"/>
      <c r="TDW178" s="66"/>
      <c r="TDX178" s="83"/>
      <c r="TDY178" s="230"/>
      <c r="TDZ178" s="121"/>
      <c r="TEA178" s="80"/>
      <c r="TEB178" s="4"/>
      <c r="TEC178" s="4"/>
      <c r="TED178" s="4"/>
      <c r="TEE178" s="4"/>
      <c r="TEF178" s="184"/>
      <c r="TEG178" s="66"/>
      <c r="TEH178" s="83"/>
      <c r="TEI178" s="230"/>
      <c r="TEJ178" s="121"/>
      <c r="TEK178" s="80"/>
      <c r="TEL178" s="4"/>
      <c r="TEM178" s="4"/>
      <c r="TEN178" s="4"/>
      <c r="TEO178" s="4"/>
      <c r="TEP178" s="184"/>
      <c r="TEQ178" s="66"/>
      <c r="TER178" s="83"/>
      <c r="TES178" s="230"/>
      <c r="TET178" s="121"/>
      <c r="TEU178" s="80"/>
      <c r="TEV178" s="4"/>
      <c r="TEW178" s="4"/>
      <c r="TEX178" s="4"/>
      <c r="TEY178" s="4"/>
      <c r="TEZ178" s="184"/>
      <c r="TFA178" s="66"/>
      <c r="TFB178" s="83"/>
      <c r="TFC178" s="230"/>
      <c r="TFD178" s="121"/>
      <c r="TFE178" s="80"/>
      <c r="TFF178" s="4"/>
      <c r="TFG178" s="4"/>
      <c r="TFH178" s="4"/>
      <c r="TFI178" s="4"/>
      <c r="TFJ178" s="184"/>
      <c r="TFK178" s="66"/>
      <c r="TFL178" s="83"/>
      <c r="TFM178" s="230"/>
      <c r="TFN178" s="121"/>
      <c r="TFO178" s="80"/>
      <c r="TFP178" s="4"/>
      <c r="TFQ178" s="4"/>
      <c r="TFR178" s="4"/>
      <c r="TFS178" s="4"/>
      <c r="TFT178" s="184"/>
      <c r="TFU178" s="66"/>
      <c r="TFV178" s="83"/>
      <c r="TFW178" s="230"/>
      <c r="TFX178" s="121"/>
      <c r="TFY178" s="80"/>
      <c r="TFZ178" s="4"/>
      <c r="TGA178" s="4"/>
      <c r="TGB178" s="4"/>
      <c r="TGC178" s="4"/>
      <c r="TGD178" s="184"/>
      <c r="TGE178" s="66"/>
      <c r="TGF178" s="83"/>
      <c r="TGG178" s="230"/>
      <c r="TGH178" s="121"/>
      <c r="TGI178" s="80"/>
      <c r="TGJ178" s="4"/>
      <c r="TGK178" s="4"/>
      <c r="TGL178" s="4"/>
      <c r="TGM178" s="4"/>
      <c r="TGN178" s="184"/>
      <c r="TGO178" s="66"/>
      <c r="TGP178" s="83"/>
      <c r="TGQ178" s="230"/>
      <c r="TGR178" s="121"/>
      <c r="TGS178" s="80"/>
      <c r="TGT178" s="4"/>
      <c r="TGU178" s="4"/>
      <c r="TGV178" s="4"/>
      <c r="TGW178" s="4"/>
      <c r="TGX178" s="184"/>
      <c r="TGY178" s="66"/>
      <c r="TGZ178" s="83"/>
      <c r="THA178" s="230"/>
      <c r="THB178" s="121"/>
      <c r="THC178" s="80"/>
      <c r="THD178" s="4"/>
      <c r="THE178" s="4"/>
      <c r="THF178" s="4"/>
      <c r="THG178" s="4"/>
      <c r="THH178" s="184"/>
      <c r="THI178" s="66"/>
      <c r="THJ178" s="83"/>
      <c r="THK178" s="230"/>
      <c r="THL178" s="121"/>
      <c r="THM178" s="80"/>
      <c r="THN178" s="4"/>
      <c r="THO178" s="4"/>
      <c r="THP178" s="4"/>
      <c r="THQ178" s="4"/>
      <c r="THR178" s="184"/>
      <c r="THS178" s="66"/>
      <c r="THT178" s="83"/>
      <c r="THU178" s="230"/>
      <c r="THV178" s="121"/>
      <c r="THW178" s="80"/>
      <c r="THX178" s="4"/>
      <c r="THY178" s="4"/>
      <c r="THZ178" s="4"/>
      <c r="TIA178" s="4"/>
      <c r="TIB178" s="184"/>
      <c r="TIC178" s="66"/>
      <c r="TID178" s="83"/>
      <c r="TIE178" s="230"/>
      <c r="TIF178" s="121"/>
      <c r="TIG178" s="80"/>
      <c r="TIH178" s="4"/>
      <c r="TII178" s="4"/>
      <c r="TIJ178" s="4"/>
      <c r="TIK178" s="4"/>
      <c r="TIL178" s="184"/>
      <c r="TIM178" s="66"/>
      <c r="TIN178" s="83"/>
      <c r="TIO178" s="230"/>
      <c r="TIP178" s="121"/>
      <c r="TIQ178" s="80"/>
      <c r="TIR178" s="4"/>
      <c r="TIS178" s="4"/>
      <c r="TIT178" s="4"/>
      <c r="TIU178" s="4"/>
      <c r="TIV178" s="184"/>
      <c r="TIW178" s="66"/>
      <c r="TIX178" s="83"/>
      <c r="TIY178" s="230"/>
      <c r="TIZ178" s="121"/>
      <c r="TJA178" s="80"/>
      <c r="TJB178" s="4"/>
      <c r="TJC178" s="4"/>
      <c r="TJD178" s="4"/>
      <c r="TJE178" s="4"/>
      <c r="TJF178" s="184"/>
      <c r="TJG178" s="66"/>
      <c r="TJH178" s="83"/>
      <c r="TJI178" s="230"/>
      <c r="TJJ178" s="121"/>
      <c r="TJK178" s="80"/>
      <c r="TJL178" s="4"/>
      <c r="TJM178" s="4"/>
      <c r="TJN178" s="4"/>
      <c r="TJO178" s="4"/>
      <c r="TJP178" s="184"/>
      <c r="TJQ178" s="66"/>
      <c r="TJR178" s="83"/>
      <c r="TJS178" s="230"/>
      <c r="TJT178" s="121"/>
      <c r="TJU178" s="80"/>
      <c r="TJV178" s="4"/>
      <c r="TJW178" s="4"/>
      <c r="TJX178" s="4"/>
      <c r="TJY178" s="4"/>
      <c r="TJZ178" s="184"/>
      <c r="TKA178" s="66"/>
      <c r="TKB178" s="83"/>
      <c r="TKC178" s="230"/>
      <c r="TKD178" s="121"/>
      <c r="TKE178" s="80"/>
      <c r="TKF178" s="4"/>
      <c r="TKG178" s="4"/>
      <c r="TKH178" s="4"/>
      <c r="TKI178" s="4"/>
      <c r="TKJ178" s="184"/>
      <c r="TKK178" s="66"/>
      <c r="TKL178" s="83"/>
      <c r="TKM178" s="230"/>
      <c r="TKN178" s="121"/>
      <c r="TKO178" s="80"/>
      <c r="TKP178" s="4"/>
      <c r="TKQ178" s="4"/>
      <c r="TKR178" s="4"/>
      <c r="TKS178" s="4"/>
      <c r="TKT178" s="184"/>
      <c r="TKU178" s="66"/>
      <c r="TKV178" s="83"/>
      <c r="TKW178" s="230"/>
      <c r="TKX178" s="121"/>
      <c r="TKY178" s="80"/>
      <c r="TKZ178" s="4"/>
      <c r="TLA178" s="4"/>
      <c r="TLB178" s="4"/>
      <c r="TLC178" s="4"/>
      <c r="TLD178" s="184"/>
      <c r="TLE178" s="66"/>
      <c r="TLF178" s="83"/>
      <c r="TLG178" s="230"/>
      <c r="TLH178" s="121"/>
      <c r="TLI178" s="80"/>
      <c r="TLJ178" s="4"/>
      <c r="TLK178" s="4"/>
      <c r="TLL178" s="4"/>
      <c r="TLM178" s="4"/>
      <c r="TLN178" s="184"/>
      <c r="TLO178" s="66"/>
      <c r="TLP178" s="83"/>
      <c r="TLQ178" s="230"/>
      <c r="TLR178" s="121"/>
      <c r="TLS178" s="80"/>
      <c r="TLT178" s="4"/>
      <c r="TLU178" s="4"/>
      <c r="TLV178" s="4"/>
      <c r="TLW178" s="4"/>
      <c r="TLX178" s="184"/>
      <c r="TLY178" s="66"/>
      <c r="TLZ178" s="83"/>
      <c r="TMA178" s="230"/>
      <c r="TMB178" s="121"/>
      <c r="TMC178" s="80"/>
      <c r="TMD178" s="4"/>
      <c r="TME178" s="4"/>
      <c r="TMF178" s="4"/>
      <c r="TMG178" s="4"/>
      <c r="TMH178" s="184"/>
      <c r="TMI178" s="66"/>
      <c r="TMJ178" s="83"/>
      <c r="TMK178" s="230"/>
      <c r="TML178" s="121"/>
      <c r="TMM178" s="80"/>
      <c r="TMN178" s="4"/>
      <c r="TMO178" s="4"/>
      <c r="TMP178" s="4"/>
      <c r="TMQ178" s="4"/>
      <c r="TMR178" s="184"/>
      <c r="TMS178" s="66"/>
      <c r="TMT178" s="83"/>
      <c r="TMU178" s="230"/>
      <c r="TMV178" s="121"/>
      <c r="TMW178" s="80"/>
      <c r="TMX178" s="4"/>
      <c r="TMY178" s="4"/>
      <c r="TMZ178" s="4"/>
      <c r="TNA178" s="4"/>
      <c r="TNB178" s="184"/>
      <c r="TNC178" s="66"/>
      <c r="TND178" s="83"/>
      <c r="TNE178" s="230"/>
      <c r="TNF178" s="121"/>
      <c r="TNG178" s="80"/>
      <c r="TNH178" s="4"/>
      <c r="TNI178" s="4"/>
      <c r="TNJ178" s="4"/>
      <c r="TNK178" s="4"/>
      <c r="TNL178" s="184"/>
      <c r="TNM178" s="66"/>
      <c r="TNN178" s="83"/>
      <c r="TNO178" s="230"/>
      <c r="TNP178" s="121"/>
      <c r="TNQ178" s="80"/>
      <c r="TNR178" s="4"/>
      <c r="TNS178" s="4"/>
      <c r="TNT178" s="4"/>
      <c r="TNU178" s="4"/>
      <c r="TNV178" s="184"/>
      <c r="TNW178" s="66"/>
      <c r="TNX178" s="83"/>
      <c r="TNY178" s="230"/>
      <c r="TNZ178" s="121"/>
      <c r="TOA178" s="80"/>
      <c r="TOB178" s="4"/>
      <c r="TOC178" s="4"/>
      <c r="TOD178" s="4"/>
      <c r="TOE178" s="4"/>
      <c r="TOF178" s="184"/>
      <c r="TOG178" s="66"/>
      <c r="TOH178" s="83"/>
      <c r="TOI178" s="230"/>
      <c r="TOJ178" s="121"/>
      <c r="TOK178" s="80"/>
      <c r="TOL178" s="4"/>
      <c r="TOM178" s="4"/>
      <c r="TON178" s="4"/>
      <c r="TOO178" s="4"/>
      <c r="TOP178" s="184"/>
      <c r="TOQ178" s="66"/>
      <c r="TOR178" s="83"/>
      <c r="TOS178" s="230"/>
      <c r="TOT178" s="121"/>
      <c r="TOU178" s="80"/>
      <c r="TOV178" s="4"/>
      <c r="TOW178" s="4"/>
      <c r="TOX178" s="4"/>
      <c r="TOY178" s="4"/>
      <c r="TOZ178" s="184"/>
      <c r="TPA178" s="66"/>
      <c r="TPB178" s="83"/>
      <c r="TPC178" s="230"/>
      <c r="TPD178" s="121"/>
      <c r="TPE178" s="80"/>
      <c r="TPF178" s="4"/>
      <c r="TPG178" s="4"/>
      <c r="TPH178" s="4"/>
      <c r="TPI178" s="4"/>
      <c r="TPJ178" s="184"/>
      <c r="TPK178" s="66"/>
      <c r="TPL178" s="83"/>
      <c r="TPM178" s="230"/>
      <c r="TPN178" s="121"/>
      <c r="TPO178" s="80"/>
      <c r="TPP178" s="4"/>
      <c r="TPQ178" s="4"/>
      <c r="TPR178" s="4"/>
      <c r="TPS178" s="4"/>
      <c r="TPT178" s="184"/>
      <c r="TPU178" s="66"/>
      <c r="TPV178" s="83"/>
      <c r="TPW178" s="230"/>
      <c r="TPX178" s="121"/>
      <c r="TPY178" s="80"/>
      <c r="TPZ178" s="4"/>
      <c r="TQA178" s="4"/>
      <c r="TQB178" s="4"/>
      <c r="TQC178" s="4"/>
      <c r="TQD178" s="184"/>
      <c r="TQE178" s="66"/>
      <c r="TQF178" s="83"/>
      <c r="TQG178" s="230"/>
      <c r="TQH178" s="121"/>
      <c r="TQI178" s="80"/>
      <c r="TQJ178" s="4"/>
      <c r="TQK178" s="4"/>
      <c r="TQL178" s="4"/>
      <c r="TQM178" s="4"/>
      <c r="TQN178" s="184"/>
      <c r="TQO178" s="66"/>
      <c r="TQP178" s="83"/>
      <c r="TQQ178" s="230"/>
      <c r="TQR178" s="121"/>
      <c r="TQS178" s="80"/>
      <c r="TQT178" s="4"/>
      <c r="TQU178" s="4"/>
      <c r="TQV178" s="4"/>
      <c r="TQW178" s="4"/>
      <c r="TQX178" s="184"/>
      <c r="TQY178" s="66"/>
      <c r="TQZ178" s="83"/>
      <c r="TRA178" s="230"/>
      <c r="TRB178" s="121"/>
      <c r="TRC178" s="80"/>
      <c r="TRD178" s="4"/>
      <c r="TRE178" s="4"/>
      <c r="TRF178" s="4"/>
      <c r="TRG178" s="4"/>
      <c r="TRH178" s="184"/>
      <c r="TRI178" s="66"/>
      <c r="TRJ178" s="83"/>
      <c r="TRK178" s="230"/>
      <c r="TRL178" s="121"/>
      <c r="TRM178" s="80"/>
      <c r="TRN178" s="4"/>
      <c r="TRO178" s="4"/>
      <c r="TRP178" s="4"/>
      <c r="TRQ178" s="4"/>
      <c r="TRR178" s="184"/>
      <c r="TRS178" s="66"/>
      <c r="TRT178" s="83"/>
      <c r="TRU178" s="230"/>
      <c r="TRV178" s="121"/>
      <c r="TRW178" s="80"/>
      <c r="TRX178" s="4"/>
      <c r="TRY178" s="4"/>
      <c r="TRZ178" s="4"/>
      <c r="TSA178" s="4"/>
      <c r="TSB178" s="184"/>
      <c r="TSC178" s="66"/>
      <c r="TSD178" s="83"/>
      <c r="TSE178" s="230"/>
      <c r="TSF178" s="121"/>
      <c r="TSG178" s="80"/>
      <c r="TSH178" s="4"/>
      <c r="TSI178" s="4"/>
      <c r="TSJ178" s="4"/>
      <c r="TSK178" s="4"/>
      <c r="TSL178" s="184"/>
      <c r="TSM178" s="66"/>
      <c r="TSN178" s="83"/>
      <c r="TSO178" s="230"/>
      <c r="TSP178" s="121"/>
      <c r="TSQ178" s="80"/>
      <c r="TSR178" s="4"/>
      <c r="TSS178" s="4"/>
      <c r="TST178" s="4"/>
      <c r="TSU178" s="4"/>
      <c r="TSV178" s="184"/>
      <c r="TSW178" s="66"/>
      <c r="TSX178" s="83"/>
      <c r="TSY178" s="230"/>
      <c r="TSZ178" s="121"/>
      <c r="TTA178" s="80"/>
      <c r="TTB178" s="4"/>
      <c r="TTC178" s="4"/>
      <c r="TTD178" s="4"/>
      <c r="TTE178" s="4"/>
      <c r="TTF178" s="184"/>
      <c r="TTG178" s="66"/>
      <c r="TTH178" s="83"/>
      <c r="TTI178" s="230"/>
      <c r="TTJ178" s="121"/>
      <c r="TTK178" s="80"/>
      <c r="TTL178" s="4"/>
      <c r="TTM178" s="4"/>
      <c r="TTN178" s="4"/>
      <c r="TTO178" s="4"/>
      <c r="TTP178" s="184"/>
      <c r="TTQ178" s="66"/>
      <c r="TTR178" s="83"/>
      <c r="TTS178" s="230"/>
      <c r="TTT178" s="121"/>
      <c r="TTU178" s="80"/>
      <c r="TTV178" s="4"/>
      <c r="TTW178" s="4"/>
      <c r="TTX178" s="4"/>
      <c r="TTY178" s="4"/>
      <c r="TTZ178" s="184"/>
      <c r="TUA178" s="66"/>
      <c r="TUB178" s="83"/>
      <c r="TUC178" s="230"/>
      <c r="TUD178" s="121"/>
      <c r="TUE178" s="80"/>
      <c r="TUF178" s="4"/>
      <c r="TUG178" s="4"/>
      <c r="TUH178" s="4"/>
      <c r="TUI178" s="4"/>
      <c r="TUJ178" s="184"/>
      <c r="TUK178" s="66"/>
      <c r="TUL178" s="83"/>
      <c r="TUM178" s="230"/>
      <c r="TUN178" s="121"/>
      <c r="TUO178" s="80"/>
      <c r="TUP178" s="4"/>
      <c r="TUQ178" s="4"/>
      <c r="TUR178" s="4"/>
      <c r="TUS178" s="4"/>
      <c r="TUT178" s="184"/>
      <c r="TUU178" s="66"/>
      <c r="TUV178" s="83"/>
      <c r="TUW178" s="230"/>
      <c r="TUX178" s="121"/>
      <c r="TUY178" s="80"/>
      <c r="TUZ178" s="4"/>
      <c r="TVA178" s="4"/>
      <c r="TVB178" s="4"/>
      <c r="TVC178" s="4"/>
      <c r="TVD178" s="184"/>
      <c r="TVE178" s="66"/>
      <c r="TVF178" s="83"/>
      <c r="TVG178" s="230"/>
      <c r="TVH178" s="121"/>
      <c r="TVI178" s="80"/>
      <c r="TVJ178" s="4"/>
      <c r="TVK178" s="4"/>
      <c r="TVL178" s="4"/>
      <c r="TVM178" s="4"/>
      <c r="TVN178" s="184"/>
      <c r="TVO178" s="66"/>
      <c r="TVP178" s="83"/>
      <c r="TVQ178" s="230"/>
      <c r="TVR178" s="121"/>
      <c r="TVS178" s="80"/>
      <c r="TVT178" s="4"/>
      <c r="TVU178" s="4"/>
      <c r="TVV178" s="4"/>
      <c r="TVW178" s="4"/>
      <c r="TVX178" s="184"/>
      <c r="TVY178" s="66"/>
      <c r="TVZ178" s="83"/>
      <c r="TWA178" s="230"/>
      <c r="TWB178" s="121"/>
      <c r="TWC178" s="80"/>
      <c r="TWD178" s="4"/>
      <c r="TWE178" s="4"/>
      <c r="TWF178" s="4"/>
      <c r="TWG178" s="4"/>
      <c r="TWH178" s="184"/>
      <c r="TWI178" s="66"/>
      <c r="TWJ178" s="83"/>
      <c r="TWK178" s="230"/>
      <c r="TWL178" s="121"/>
      <c r="TWM178" s="80"/>
      <c r="TWN178" s="4"/>
      <c r="TWO178" s="4"/>
      <c r="TWP178" s="4"/>
      <c r="TWQ178" s="4"/>
      <c r="TWR178" s="184"/>
      <c r="TWS178" s="66"/>
      <c r="TWT178" s="83"/>
      <c r="TWU178" s="230"/>
      <c r="TWV178" s="121"/>
      <c r="TWW178" s="80"/>
      <c r="TWX178" s="4"/>
      <c r="TWY178" s="4"/>
      <c r="TWZ178" s="4"/>
      <c r="TXA178" s="4"/>
      <c r="TXB178" s="184"/>
      <c r="TXC178" s="66"/>
      <c r="TXD178" s="83"/>
      <c r="TXE178" s="230"/>
      <c r="TXF178" s="121"/>
      <c r="TXG178" s="80"/>
      <c r="TXH178" s="4"/>
      <c r="TXI178" s="4"/>
      <c r="TXJ178" s="4"/>
      <c r="TXK178" s="4"/>
      <c r="TXL178" s="184"/>
      <c r="TXM178" s="66"/>
      <c r="TXN178" s="83"/>
      <c r="TXO178" s="230"/>
      <c r="TXP178" s="121"/>
      <c r="TXQ178" s="80"/>
      <c r="TXR178" s="4"/>
      <c r="TXS178" s="4"/>
      <c r="TXT178" s="4"/>
      <c r="TXU178" s="4"/>
      <c r="TXV178" s="184"/>
      <c r="TXW178" s="66"/>
      <c r="TXX178" s="83"/>
      <c r="TXY178" s="230"/>
      <c r="TXZ178" s="121"/>
      <c r="TYA178" s="80"/>
      <c r="TYB178" s="4"/>
      <c r="TYC178" s="4"/>
      <c r="TYD178" s="4"/>
      <c r="TYE178" s="4"/>
      <c r="TYF178" s="184"/>
      <c r="TYG178" s="66"/>
      <c r="TYH178" s="83"/>
      <c r="TYI178" s="230"/>
      <c r="TYJ178" s="121"/>
      <c r="TYK178" s="80"/>
      <c r="TYL178" s="4"/>
      <c r="TYM178" s="4"/>
      <c r="TYN178" s="4"/>
      <c r="TYO178" s="4"/>
      <c r="TYP178" s="184"/>
      <c r="TYQ178" s="66"/>
      <c r="TYR178" s="83"/>
      <c r="TYS178" s="230"/>
      <c r="TYT178" s="121"/>
      <c r="TYU178" s="80"/>
      <c r="TYV178" s="4"/>
      <c r="TYW178" s="4"/>
      <c r="TYX178" s="4"/>
      <c r="TYY178" s="4"/>
      <c r="TYZ178" s="184"/>
      <c r="TZA178" s="66"/>
      <c r="TZB178" s="83"/>
      <c r="TZC178" s="230"/>
      <c r="TZD178" s="121"/>
      <c r="TZE178" s="80"/>
      <c r="TZF178" s="4"/>
      <c r="TZG178" s="4"/>
      <c r="TZH178" s="4"/>
      <c r="TZI178" s="4"/>
      <c r="TZJ178" s="184"/>
      <c r="TZK178" s="66"/>
      <c r="TZL178" s="83"/>
      <c r="TZM178" s="230"/>
      <c r="TZN178" s="121"/>
      <c r="TZO178" s="80"/>
      <c r="TZP178" s="4"/>
      <c r="TZQ178" s="4"/>
      <c r="TZR178" s="4"/>
      <c r="TZS178" s="4"/>
      <c r="TZT178" s="184"/>
      <c r="TZU178" s="66"/>
      <c r="TZV178" s="83"/>
      <c r="TZW178" s="230"/>
      <c r="TZX178" s="121"/>
      <c r="TZY178" s="80"/>
      <c r="TZZ178" s="4"/>
      <c r="UAA178" s="4"/>
      <c r="UAB178" s="4"/>
      <c r="UAC178" s="4"/>
      <c r="UAD178" s="184"/>
      <c r="UAE178" s="66"/>
      <c r="UAF178" s="83"/>
      <c r="UAG178" s="230"/>
      <c r="UAH178" s="121"/>
      <c r="UAI178" s="80"/>
      <c r="UAJ178" s="4"/>
      <c r="UAK178" s="4"/>
      <c r="UAL178" s="4"/>
      <c r="UAM178" s="4"/>
      <c r="UAN178" s="184"/>
      <c r="UAO178" s="66"/>
      <c r="UAP178" s="83"/>
      <c r="UAQ178" s="230"/>
      <c r="UAR178" s="121"/>
      <c r="UAS178" s="80"/>
      <c r="UAT178" s="4"/>
      <c r="UAU178" s="4"/>
      <c r="UAV178" s="4"/>
      <c r="UAW178" s="4"/>
      <c r="UAX178" s="184"/>
      <c r="UAY178" s="66"/>
      <c r="UAZ178" s="83"/>
      <c r="UBA178" s="230"/>
      <c r="UBB178" s="121"/>
      <c r="UBC178" s="80"/>
      <c r="UBD178" s="4"/>
      <c r="UBE178" s="4"/>
      <c r="UBF178" s="4"/>
      <c r="UBG178" s="4"/>
      <c r="UBH178" s="184"/>
      <c r="UBI178" s="66"/>
      <c r="UBJ178" s="83"/>
      <c r="UBK178" s="230"/>
      <c r="UBL178" s="121"/>
      <c r="UBM178" s="80"/>
      <c r="UBN178" s="4"/>
      <c r="UBO178" s="4"/>
      <c r="UBP178" s="4"/>
      <c r="UBQ178" s="4"/>
      <c r="UBR178" s="184"/>
      <c r="UBS178" s="66"/>
      <c r="UBT178" s="83"/>
      <c r="UBU178" s="230"/>
      <c r="UBV178" s="121"/>
      <c r="UBW178" s="80"/>
      <c r="UBX178" s="4"/>
      <c r="UBY178" s="4"/>
      <c r="UBZ178" s="4"/>
      <c r="UCA178" s="4"/>
      <c r="UCB178" s="184"/>
      <c r="UCC178" s="66"/>
      <c r="UCD178" s="83"/>
      <c r="UCE178" s="230"/>
      <c r="UCF178" s="121"/>
      <c r="UCG178" s="80"/>
      <c r="UCH178" s="4"/>
      <c r="UCI178" s="4"/>
      <c r="UCJ178" s="4"/>
      <c r="UCK178" s="4"/>
      <c r="UCL178" s="184"/>
      <c r="UCM178" s="66"/>
      <c r="UCN178" s="83"/>
      <c r="UCO178" s="230"/>
      <c r="UCP178" s="121"/>
      <c r="UCQ178" s="80"/>
      <c r="UCR178" s="4"/>
      <c r="UCS178" s="4"/>
      <c r="UCT178" s="4"/>
      <c r="UCU178" s="4"/>
      <c r="UCV178" s="184"/>
      <c r="UCW178" s="66"/>
      <c r="UCX178" s="83"/>
      <c r="UCY178" s="230"/>
      <c r="UCZ178" s="121"/>
      <c r="UDA178" s="80"/>
      <c r="UDB178" s="4"/>
      <c r="UDC178" s="4"/>
      <c r="UDD178" s="4"/>
      <c r="UDE178" s="4"/>
      <c r="UDF178" s="184"/>
      <c r="UDG178" s="66"/>
      <c r="UDH178" s="83"/>
      <c r="UDI178" s="230"/>
      <c r="UDJ178" s="121"/>
      <c r="UDK178" s="80"/>
      <c r="UDL178" s="4"/>
      <c r="UDM178" s="4"/>
      <c r="UDN178" s="4"/>
      <c r="UDO178" s="4"/>
      <c r="UDP178" s="184"/>
      <c r="UDQ178" s="66"/>
      <c r="UDR178" s="83"/>
      <c r="UDS178" s="230"/>
      <c r="UDT178" s="121"/>
      <c r="UDU178" s="80"/>
      <c r="UDV178" s="4"/>
      <c r="UDW178" s="4"/>
      <c r="UDX178" s="4"/>
      <c r="UDY178" s="4"/>
      <c r="UDZ178" s="184"/>
      <c r="UEA178" s="66"/>
      <c r="UEB178" s="83"/>
      <c r="UEC178" s="230"/>
      <c r="UED178" s="121"/>
      <c r="UEE178" s="80"/>
      <c r="UEF178" s="4"/>
      <c r="UEG178" s="4"/>
      <c r="UEH178" s="4"/>
      <c r="UEI178" s="4"/>
      <c r="UEJ178" s="184"/>
      <c r="UEK178" s="66"/>
      <c r="UEL178" s="83"/>
      <c r="UEM178" s="230"/>
      <c r="UEN178" s="121"/>
      <c r="UEO178" s="80"/>
      <c r="UEP178" s="4"/>
      <c r="UEQ178" s="4"/>
      <c r="UER178" s="4"/>
      <c r="UES178" s="4"/>
      <c r="UET178" s="184"/>
      <c r="UEU178" s="66"/>
      <c r="UEV178" s="83"/>
      <c r="UEW178" s="230"/>
      <c r="UEX178" s="121"/>
      <c r="UEY178" s="80"/>
      <c r="UEZ178" s="4"/>
      <c r="UFA178" s="4"/>
      <c r="UFB178" s="4"/>
      <c r="UFC178" s="4"/>
      <c r="UFD178" s="184"/>
      <c r="UFE178" s="66"/>
      <c r="UFF178" s="83"/>
      <c r="UFG178" s="230"/>
      <c r="UFH178" s="121"/>
      <c r="UFI178" s="80"/>
      <c r="UFJ178" s="4"/>
      <c r="UFK178" s="4"/>
      <c r="UFL178" s="4"/>
      <c r="UFM178" s="4"/>
      <c r="UFN178" s="184"/>
      <c r="UFO178" s="66"/>
      <c r="UFP178" s="83"/>
      <c r="UFQ178" s="230"/>
      <c r="UFR178" s="121"/>
      <c r="UFS178" s="80"/>
      <c r="UFT178" s="4"/>
      <c r="UFU178" s="4"/>
      <c r="UFV178" s="4"/>
      <c r="UFW178" s="4"/>
      <c r="UFX178" s="184"/>
      <c r="UFY178" s="66"/>
      <c r="UFZ178" s="83"/>
      <c r="UGA178" s="230"/>
      <c r="UGB178" s="121"/>
      <c r="UGC178" s="80"/>
      <c r="UGD178" s="4"/>
      <c r="UGE178" s="4"/>
      <c r="UGF178" s="4"/>
      <c r="UGG178" s="4"/>
      <c r="UGH178" s="184"/>
      <c r="UGI178" s="66"/>
      <c r="UGJ178" s="83"/>
      <c r="UGK178" s="230"/>
      <c r="UGL178" s="121"/>
      <c r="UGM178" s="80"/>
      <c r="UGN178" s="4"/>
      <c r="UGO178" s="4"/>
      <c r="UGP178" s="4"/>
      <c r="UGQ178" s="4"/>
      <c r="UGR178" s="184"/>
      <c r="UGS178" s="66"/>
      <c r="UGT178" s="83"/>
      <c r="UGU178" s="230"/>
      <c r="UGV178" s="121"/>
      <c r="UGW178" s="80"/>
      <c r="UGX178" s="4"/>
      <c r="UGY178" s="4"/>
      <c r="UGZ178" s="4"/>
      <c r="UHA178" s="4"/>
      <c r="UHB178" s="184"/>
      <c r="UHC178" s="66"/>
      <c r="UHD178" s="83"/>
      <c r="UHE178" s="230"/>
      <c r="UHF178" s="121"/>
      <c r="UHG178" s="80"/>
      <c r="UHH178" s="4"/>
      <c r="UHI178" s="4"/>
      <c r="UHJ178" s="4"/>
      <c r="UHK178" s="4"/>
      <c r="UHL178" s="184"/>
      <c r="UHM178" s="66"/>
      <c r="UHN178" s="83"/>
      <c r="UHO178" s="230"/>
      <c r="UHP178" s="121"/>
      <c r="UHQ178" s="80"/>
      <c r="UHR178" s="4"/>
      <c r="UHS178" s="4"/>
      <c r="UHT178" s="4"/>
      <c r="UHU178" s="4"/>
      <c r="UHV178" s="184"/>
      <c r="UHW178" s="66"/>
      <c r="UHX178" s="83"/>
      <c r="UHY178" s="230"/>
      <c r="UHZ178" s="121"/>
      <c r="UIA178" s="80"/>
      <c r="UIB178" s="4"/>
      <c r="UIC178" s="4"/>
      <c r="UID178" s="4"/>
      <c r="UIE178" s="4"/>
      <c r="UIF178" s="184"/>
      <c r="UIG178" s="66"/>
      <c r="UIH178" s="83"/>
      <c r="UII178" s="230"/>
      <c r="UIJ178" s="121"/>
      <c r="UIK178" s="80"/>
      <c r="UIL178" s="4"/>
      <c r="UIM178" s="4"/>
      <c r="UIN178" s="4"/>
      <c r="UIO178" s="4"/>
      <c r="UIP178" s="184"/>
      <c r="UIQ178" s="66"/>
      <c r="UIR178" s="83"/>
      <c r="UIS178" s="230"/>
      <c r="UIT178" s="121"/>
      <c r="UIU178" s="80"/>
      <c r="UIV178" s="4"/>
      <c r="UIW178" s="4"/>
      <c r="UIX178" s="4"/>
      <c r="UIY178" s="4"/>
      <c r="UIZ178" s="184"/>
      <c r="UJA178" s="66"/>
      <c r="UJB178" s="83"/>
      <c r="UJC178" s="230"/>
      <c r="UJD178" s="121"/>
      <c r="UJE178" s="80"/>
      <c r="UJF178" s="4"/>
      <c r="UJG178" s="4"/>
      <c r="UJH178" s="4"/>
      <c r="UJI178" s="4"/>
      <c r="UJJ178" s="184"/>
      <c r="UJK178" s="66"/>
      <c r="UJL178" s="83"/>
      <c r="UJM178" s="230"/>
      <c r="UJN178" s="121"/>
      <c r="UJO178" s="80"/>
      <c r="UJP178" s="4"/>
      <c r="UJQ178" s="4"/>
      <c r="UJR178" s="4"/>
      <c r="UJS178" s="4"/>
      <c r="UJT178" s="184"/>
      <c r="UJU178" s="66"/>
      <c r="UJV178" s="83"/>
      <c r="UJW178" s="230"/>
      <c r="UJX178" s="121"/>
      <c r="UJY178" s="80"/>
      <c r="UJZ178" s="4"/>
      <c r="UKA178" s="4"/>
      <c r="UKB178" s="4"/>
      <c r="UKC178" s="4"/>
      <c r="UKD178" s="184"/>
      <c r="UKE178" s="66"/>
      <c r="UKF178" s="83"/>
      <c r="UKG178" s="230"/>
      <c r="UKH178" s="121"/>
      <c r="UKI178" s="80"/>
      <c r="UKJ178" s="4"/>
      <c r="UKK178" s="4"/>
      <c r="UKL178" s="4"/>
      <c r="UKM178" s="4"/>
      <c r="UKN178" s="184"/>
      <c r="UKO178" s="66"/>
      <c r="UKP178" s="83"/>
      <c r="UKQ178" s="230"/>
      <c r="UKR178" s="121"/>
      <c r="UKS178" s="80"/>
      <c r="UKT178" s="4"/>
      <c r="UKU178" s="4"/>
      <c r="UKV178" s="4"/>
      <c r="UKW178" s="4"/>
      <c r="UKX178" s="184"/>
      <c r="UKY178" s="66"/>
      <c r="UKZ178" s="83"/>
      <c r="ULA178" s="230"/>
      <c r="ULB178" s="121"/>
      <c r="ULC178" s="80"/>
      <c r="ULD178" s="4"/>
      <c r="ULE178" s="4"/>
      <c r="ULF178" s="4"/>
      <c r="ULG178" s="4"/>
      <c r="ULH178" s="184"/>
      <c r="ULI178" s="66"/>
      <c r="ULJ178" s="83"/>
      <c r="ULK178" s="230"/>
      <c r="ULL178" s="121"/>
      <c r="ULM178" s="80"/>
      <c r="ULN178" s="4"/>
      <c r="ULO178" s="4"/>
      <c r="ULP178" s="4"/>
      <c r="ULQ178" s="4"/>
      <c r="ULR178" s="184"/>
      <c r="ULS178" s="66"/>
      <c r="ULT178" s="83"/>
      <c r="ULU178" s="230"/>
      <c r="ULV178" s="121"/>
      <c r="ULW178" s="80"/>
      <c r="ULX178" s="4"/>
      <c r="ULY178" s="4"/>
      <c r="ULZ178" s="4"/>
      <c r="UMA178" s="4"/>
      <c r="UMB178" s="184"/>
      <c r="UMC178" s="66"/>
      <c r="UMD178" s="83"/>
      <c r="UME178" s="230"/>
      <c r="UMF178" s="121"/>
      <c r="UMG178" s="80"/>
      <c r="UMH178" s="4"/>
      <c r="UMI178" s="4"/>
      <c r="UMJ178" s="4"/>
      <c r="UMK178" s="4"/>
      <c r="UML178" s="184"/>
      <c r="UMM178" s="66"/>
      <c r="UMN178" s="83"/>
      <c r="UMO178" s="230"/>
      <c r="UMP178" s="121"/>
      <c r="UMQ178" s="80"/>
      <c r="UMR178" s="4"/>
      <c r="UMS178" s="4"/>
      <c r="UMT178" s="4"/>
      <c r="UMU178" s="4"/>
      <c r="UMV178" s="184"/>
      <c r="UMW178" s="66"/>
      <c r="UMX178" s="83"/>
      <c r="UMY178" s="230"/>
      <c r="UMZ178" s="121"/>
      <c r="UNA178" s="80"/>
      <c r="UNB178" s="4"/>
      <c r="UNC178" s="4"/>
      <c r="UND178" s="4"/>
      <c r="UNE178" s="4"/>
      <c r="UNF178" s="184"/>
      <c r="UNG178" s="66"/>
      <c r="UNH178" s="83"/>
      <c r="UNI178" s="230"/>
      <c r="UNJ178" s="121"/>
      <c r="UNK178" s="80"/>
      <c r="UNL178" s="4"/>
      <c r="UNM178" s="4"/>
      <c r="UNN178" s="4"/>
      <c r="UNO178" s="4"/>
      <c r="UNP178" s="184"/>
      <c r="UNQ178" s="66"/>
      <c r="UNR178" s="83"/>
      <c r="UNS178" s="230"/>
      <c r="UNT178" s="121"/>
      <c r="UNU178" s="80"/>
      <c r="UNV178" s="4"/>
      <c r="UNW178" s="4"/>
      <c r="UNX178" s="4"/>
      <c r="UNY178" s="4"/>
      <c r="UNZ178" s="184"/>
      <c r="UOA178" s="66"/>
      <c r="UOB178" s="83"/>
      <c r="UOC178" s="230"/>
      <c r="UOD178" s="121"/>
      <c r="UOE178" s="80"/>
      <c r="UOF178" s="4"/>
      <c r="UOG178" s="4"/>
      <c r="UOH178" s="4"/>
      <c r="UOI178" s="4"/>
      <c r="UOJ178" s="184"/>
      <c r="UOK178" s="66"/>
      <c r="UOL178" s="83"/>
      <c r="UOM178" s="230"/>
      <c r="UON178" s="121"/>
      <c r="UOO178" s="80"/>
      <c r="UOP178" s="4"/>
      <c r="UOQ178" s="4"/>
      <c r="UOR178" s="4"/>
      <c r="UOS178" s="4"/>
      <c r="UOT178" s="184"/>
      <c r="UOU178" s="66"/>
      <c r="UOV178" s="83"/>
      <c r="UOW178" s="230"/>
      <c r="UOX178" s="121"/>
      <c r="UOY178" s="80"/>
      <c r="UOZ178" s="4"/>
      <c r="UPA178" s="4"/>
      <c r="UPB178" s="4"/>
      <c r="UPC178" s="4"/>
      <c r="UPD178" s="184"/>
      <c r="UPE178" s="66"/>
      <c r="UPF178" s="83"/>
      <c r="UPG178" s="230"/>
      <c r="UPH178" s="121"/>
      <c r="UPI178" s="80"/>
      <c r="UPJ178" s="4"/>
      <c r="UPK178" s="4"/>
      <c r="UPL178" s="4"/>
      <c r="UPM178" s="4"/>
      <c r="UPN178" s="184"/>
      <c r="UPO178" s="66"/>
      <c r="UPP178" s="83"/>
      <c r="UPQ178" s="230"/>
      <c r="UPR178" s="121"/>
      <c r="UPS178" s="80"/>
      <c r="UPT178" s="4"/>
      <c r="UPU178" s="4"/>
      <c r="UPV178" s="4"/>
      <c r="UPW178" s="4"/>
      <c r="UPX178" s="184"/>
      <c r="UPY178" s="66"/>
      <c r="UPZ178" s="83"/>
      <c r="UQA178" s="230"/>
      <c r="UQB178" s="121"/>
      <c r="UQC178" s="80"/>
      <c r="UQD178" s="4"/>
      <c r="UQE178" s="4"/>
      <c r="UQF178" s="4"/>
      <c r="UQG178" s="4"/>
      <c r="UQH178" s="184"/>
      <c r="UQI178" s="66"/>
      <c r="UQJ178" s="83"/>
      <c r="UQK178" s="230"/>
      <c r="UQL178" s="121"/>
      <c r="UQM178" s="80"/>
      <c r="UQN178" s="4"/>
      <c r="UQO178" s="4"/>
      <c r="UQP178" s="4"/>
      <c r="UQQ178" s="4"/>
      <c r="UQR178" s="184"/>
      <c r="UQS178" s="66"/>
      <c r="UQT178" s="83"/>
      <c r="UQU178" s="230"/>
      <c r="UQV178" s="121"/>
      <c r="UQW178" s="80"/>
      <c r="UQX178" s="4"/>
      <c r="UQY178" s="4"/>
      <c r="UQZ178" s="4"/>
      <c r="URA178" s="4"/>
      <c r="URB178" s="184"/>
      <c r="URC178" s="66"/>
      <c r="URD178" s="83"/>
      <c r="URE178" s="230"/>
      <c r="URF178" s="121"/>
      <c r="URG178" s="80"/>
      <c r="URH178" s="4"/>
      <c r="URI178" s="4"/>
      <c r="URJ178" s="4"/>
      <c r="URK178" s="4"/>
      <c r="URL178" s="184"/>
      <c r="URM178" s="66"/>
      <c r="URN178" s="83"/>
      <c r="URO178" s="230"/>
      <c r="URP178" s="121"/>
      <c r="URQ178" s="80"/>
      <c r="URR178" s="4"/>
      <c r="URS178" s="4"/>
      <c r="URT178" s="4"/>
      <c r="URU178" s="4"/>
      <c r="URV178" s="184"/>
      <c r="URW178" s="66"/>
      <c r="URX178" s="83"/>
      <c r="URY178" s="230"/>
      <c r="URZ178" s="121"/>
      <c r="USA178" s="80"/>
      <c r="USB178" s="4"/>
      <c r="USC178" s="4"/>
      <c r="USD178" s="4"/>
      <c r="USE178" s="4"/>
      <c r="USF178" s="184"/>
      <c r="USG178" s="66"/>
      <c r="USH178" s="83"/>
      <c r="USI178" s="230"/>
      <c r="USJ178" s="121"/>
      <c r="USK178" s="80"/>
      <c r="USL178" s="4"/>
      <c r="USM178" s="4"/>
      <c r="USN178" s="4"/>
      <c r="USO178" s="4"/>
      <c r="USP178" s="184"/>
      <c r="USQ178" s="66"/>
      <c r="USR178" s="83"/>
      <c r="USS178" s="230"/>
      <c r="UST178" s="121"/>
      <c r="USU178" s="80"/>
      <c r="USV178" s="4"/>
      <c r="USW178" s="4"/>
      <c r="USX178" s="4"/>
      <c r="USY178" s="4"/>
      <c r="USZ178" s="184"/>
      <c r="UTA178" s="66"/>
      <c r="UTB178" s="83"/>
      <c r="UTC178" s="230"/>
      <c r="UTD178" s="121"/>
      <c r="UTE178" s="80"/>
      <c r="UTF178" s="4"/>
      <c r="UTG178" s="4"/>
      <c r="UTH178" s="4"/>
      <c r="UTI178" s="4"/>
      <c r="UTJ178" s="184"/>
      <c r="UTK178" s="66"/>
      <c r="UTL178" s="83"/>
      <c r="UTM178" s="230"/>
      <c r="UTN178" s="121"/>
      <c r="UTO178" s="80"/>
      <c r="UTP178" s="4"/>
      <c r="UTQ178" s="4"/>
      <c r="UTR178" s="4"/>
      <c r="UTS178" s="4"/>
      <c r="UTT178" s="184"/>
      <c r="UTU178" s="66"/>
      <c r="UTV178" s="83"/>
      <c r="UTW178" s="230"/>
      <c r="UTX178" s="121"/>
      <c r="UTY178" s="80"/>
      <c r="UTZ178" s="4"/>
      <c r="UUA178" s="4"/>
      <c r="UUB178" s="4"/>
      <c r="UUC178" s="4"/>
      <c r="UUD178" s="184"/>
      <c r="UUE178" s="66"/>
      <c r="UUF178" s="83"/>
      <c r="UUG178" s="230"/>
      <c r="UUH178" s="121"/>
      <c r="UUI178" s="80"/>
      <c r="UUJ178" s="4"/>
      <c r="UUK178" s="4"/>
      <c r="UUL178" s="4"/>
      <c r="UUM178" s="4"/>
      <c r="UUN178" s="184"/>
      <c r="UUO178" s="66"/>
      <c r="UUP178" s="83"/>
      <c r="UUQ178" s="230"/>
      <c r="UUR178" s="121"/>
      <c r="UUS178" s="80"/>
      <c r="UUT178" s="4"/>
      <c r="UUU178" s="4"/>
      <c r="UUV178" s="4"/>
      <c r="UUW178" s="4"/>
      <c r="UUX178" s="184"/>
      <c r="UUY178" s="66"/>
      <c r="UUZ178" s="83"/>
      <c r="UVA178" s="230"/>
      <c r="UVB178" s="121"/>
      <c r="UVC178" s="80"/>
      <c r="UVD178" s="4"/>
      <c r="UVE178" s="4"/>
      <c r="UVF178" s="4"/>
      <c r="UVG178" s="4"/>
      <c r="UVH178" s="184"/>
      <c r="UVI178" s="66"/>
      <c r="UVJ178" s="83"/>
      <c r="UVK178" s="230"/>
      <c r="UVL178" s="121"/>
      <c r="UVM178" s="80"/>
      <c r="UVN178" s="4"/>
      <c r="UVO178" s="4"/>
      <c r="UVP178" s="4"/>
      <c r="UVQ178" s="4"/>
      <c r="UVR178" s="184"/>
      <c r="UVS178" s="66"/>
      <c r="UVT178" s="83"/>
      <c r="UVU178" s="230"/>
      <c r="UVV178" s="121"/>
      <c r="UVW178" s="80"/>
      <c r="UVX178" s="4"/>
      <c r="UVY178" s="4"/>
      <c r="UVZ178" s="4"/>
      <c r="UWA178" s="4"/>
      <c r="UWB178" s="184"/>
      <c r="UWC178" s="66"/>
      <c r="UWD178" s="83"/>
      <c r="UWE178" s="230"/>
      <c r="UWF178" s="121"/>
      <c r="UWG178" s="80"/>
      <c r="UWH178" s="4"/>
      <c r="UWI178" s="4"/>
      <c r="UWJ178" s="4"/>
      <c r="UWK178" s="4"/>
      <c r="UWL178" s="184"/>
      <c r="UWM178" s="66"/>
      <c r="UWN178" s="83"/>
      <c r="UWO178" s="230"/>
      <c r="UWP178" s="121"/>
      <c r="UWQ178" s="80"/>
      <c r="UWR178" s="4"/>
      <c r="UWS178" s="4"/>
      <c r="UWT178" s="4"/>
      <c r="UWU178" s="4"/>
      <c r="UWV178" s="184"/>
      <c r="UWW178" s="66"/>
      <c r="UWX178" s="83"/>
      <c r="UWY178" s="230"/>
      <c r="UWZ178" s="121"/>
      <c r="UXA178" s="80"/>
      <c r="UXB178" s="4"/>
      <c r="UXC178" s="4"/>
      <c r="UXD178" s="4"/>
      <c r="UXE178" s="4"/>
      <c r="UXF178" s="184"/>
      <c r="UXG178" s="66"/>
      <c r="UXH178" s="83"/>
      <c r="UXI178" s="230"/>
      <c r="UXJ178" s="121"/>
      <c r="UXK178" s="80"/>
      <c r="UXL178" s="4"/>
      <c r="UXM178" s="4"/>
      <c r="UXN178" s="4"/>
      <c r="UXO178" s="4"/>
      <c r="UXP178" s="184"/>
      <c r="UXQ178" s="66"/>
      <c r="UXR178" s="83"/>
      <c r="UXS178" s="230"/>
      <c r="UXT178" s="121"/>
      <c r="UXU178" s="80"/>
      <c r="UXV178" s="4"/>
      <c r="UXW178" s="4"/>
      <c r="UXX178" s="4"/>
      <c r="UXY178" s="4"/>
      <c r="UXZ178" s="184"/>
      <c r="UYA178" s="66"/>
      <c r="UYB178" s="83"/>
      <c r="UYC178" s="230"/>
      <c r="UYD178" s="121"/>
      <c r="UYE178" s="80"/>
      <c r="UYF178" s="4"/>
      <c r="UYG178" s="4"/>
      <c r="UYH178" s="4"/>
      <c r="UYI178" s="4"/>
      <c r="UYJ178" s="184"/>
      <c r="UYK178" s="66"/>
      <c r="UYL178" s="83"/>
      <c r="UYM178" s="230"/>
      <c r="UYN178" s="121"/>
      <c r="UYO178" s="80"/>
      <c r="UYP178" s="4"/>
      <c r="UYQ178" s="4"/>
      <c r="UYR178" s="4"/>
      <c r="UYS178" s="4"/>
      <c r="UYT178" s="184"/>
      <c r="UYU178" s="66"/>
      <c r="UYV178" s="83"/>
      <c r="UYW178" s="230"/>
      <c r="UYX178" s="121"/>
      <c r="UYY178" s="80"/>
      <c r="UYZ178" s="4"/>
      <c r="UZA178" s="4"/>
      <c r="UZB178" s="4"/>
      <c r="UZC178" s="4"/>
      <c r="UZD178" s="184"/>
      <c r="UZE178" s="66"/>
      <c r="UZF178" s="83"/>
      <c r="UZG178" s="230"/>
      <c r="UZH178" s="121"/>
      <c r="UZI178" s="80"/>
      <c r="UZJ178" s="4"/>
      <c r="UZK178" s="4"/>
      <c r="UZL178" s="4"/>
      <c r="UZM178" s="4"/>
      <c r="UZN178" s="184"/>
      <c r="UZO178" s="66"/>
      <c r="UZP178" s="83"/>
      <c r="UZQ178" s="230"/>
      <c r="UZR178" s="121"/>
      <c r="UZS178" s="80"/>
      <c r="UZT178" s="4"/>
      <c r="UZU178" s="4"/>
      <c r="UZV178" s="4"/>
      <c r="UZW178" s="4"/>
      <c r="UZX178" s="184"/>
      <c r="UZY178" s="66"/>
      <c r="UZZ178" s="83"/>
      <c r="VAA178" s="230"/>
      <c r="VAB178" s="121"/>
      <c r="VAC178" s="80"/>
      <c r="VAD178" s="4"/>
      <c r="VAE178" s="4"/>
      <c r="VAF178" s="4"/>
      <c r="VAG178" s="4"/>
      <c r="VAH178" s="184"/>
      <c r="VAI178" s="66"/>
      <c r="VAJ178" s="83"/>
      <c r="VAK178" s="230"/>
      <c r="VAL178" s="121"/>
      <c r="VAM178" s="80"/>
      <c r="VAN178" s="4"/>
      <c r="VAO178" s="4"/>
      <c r="VAP178" s="4"/>
      <c r="VAQ178" s="4"/>
      <c r="VAR178" s="184"/>
      <c r="VAS178" s="66"/>
      <c r="VAT178" s="83"/>
      <c r="VAU178" s="230"/>
      <c r="VAV178" s="121"/>
      <c r="VAW178" s="80"/>
      <c r="VAX178" s="4"/>
      <c r="VAY178" s="4"/>
      <c r="VAZ178" s="4"/>
      <c r="VBA178" s="4"/>
      <c r="VBB178" s="184"/>
      <c r="VBC178" s="66"/>
      <c r="VBD178" s="83"/>
      <c r="VBE178" s="230"/>
      <c r="VBF178" s="121"/>
      <c r="VBG178" s="80"/>
      <c r="VBH178" s="4"/>
      <c r="VBI178" s="4"/>
      <c r="VBJ178" s="4"/>
      <c r="VBK178" s="4"/>
      <c r="VBL178" s="184"/>
      <c r="VBM178" s="66"/>
      <c r="VBN178" s="83"/>
      <c r="VBO178" s="230"/>
      <c r="VBP178" s="121"/>
      <c r="VBQ178" s="80"/>
      <c r="VBR178" s="4"/>
      <c r="VBS178" s="4"/>
      <c r="VBT178" s="4"/>
      <c r="VBU178" s="4"/>
      <c r="VBV178" s="184"/>
      <c r="VBW178" s="66"/>
      <c r="VBX178" s="83"/>
      <c r="VBY178" s="230"/>
      <c r="VBZ178" s="121"/>
      <c r="VCA178" s="80"/>
      <c r="VCB178" s="4"/>
      <c r="VCC178" s="4"/>
      <c r="VCD178" s="4"/>
      <c r="VCE178" s="4"/>
      <c r="VCF178" s="184"/>
      <c r="VCG178" s="66"/>
      <c r="VCH178" s="83"/>
      <c r="VCI178" s="230"/>
      <c r="VCJ178" s="121"/>
      <c r="VCK178" s="80"/>
      <c r="VCL178" s="4"/>
      <c r="VCM178" s="4"/>
      <c r="VCN178" s="4"/>
      <c r="VCO178" s="4"/>
      <c r="VCP178" s="184"/>
      <c r="VCQ178" s="66"/>
      <c r="VCR178" s="83"/>
      <c r="VCS178" s="230"/>
      <c r="VCT178" s="121"/>
      <c r="VCU178" s="80"/>
      <c r="VCV178" s="4"/>
      <c r="VCW178" s="4"/>
      <c r="VCX178" s="4"/>
      <c r="VCY178" s="4"/>
      <c r="VCZ178" s="184"/>
      <c r="VDA178" s="66"/>
      <c r="VDB178" s="83"/>
      <c r="VDC178" s="230"/>
      <c r="VDD178" s="121"/>
      <c r="VDE178" s="80"/>
      <c r="VDF178" s="4"/>
      <c r="VDG178" s="4"/>
      <c r="VDH178" s="4"/>
      <c r="VDI178" s="4"/>
      <c r="VDJ178" s="184"/>
      <c r="VDK178" s="66"/>
      <c r="VDL178" s="83"/>
      <c r="VDM178" s="230"/>
      <c r="VDN178" s="121"/>
      <c r="VDO178" s="80"/>
      <c r="VDP178" s="4"/>
      <c r="VDQ178" s="4"/>
      <c r="VDR178" s="4"/>
      <c r="VDS178" s="4"/>
      <c r="VDT178" s="184"/>
      <c r="VDU178" s="66"/>
      <c r="VDV178" s="83"/>
      <c r="VDW178" s="230"/>
      <c r="VDX178" s="121"/>
      <c r="VDY178" s="80"/>
      <c r="VDZ178" s="4"/>
      <c r="VEA178" s="4"/>
      <c r="VEB178" s="4"/>
      <c r="VEC178" s="4"/>
      <c r="VED178" s="184"/>
      <c r="VEE178" s="66"/>
      <c r="VEF178" s="83"/>
      <c r="VEG178" s="230"/>
      <c r="VEH178" s="121"/>
      <c r="VEI178" s="80"/>
      <c r="VEJ178" s="4"/>
      <c r="VEK178" s="4"/>
      <c r="VEL178" s="4"/>
      <c r="VEM178" s="4"/>
      <c r="VEN178" s="184"/>
      <c r="VEO178" s="66"/>
      <c r="VEP178" s="83"/>
      <c r="VEQ178" s="230"/>
      <c r="VER178" s="121"/>
      <c r="VES178" s="80"/>
      <c r="VET178" s="4"/>
      <c r="VEU178" s="4"/>
      <c r="VEV178" s="4"/>
      <c r="VEW178" s="4"/>
      <c r="VEX178" s="184"/>
      <c r="VEY178" s="66"/>
      <c r="VEZ178" s="83"/>
      <c r="VFA178" s="230"/>
      <c r="VFB178" s="121"/>
      <c r="VFC178" s="80"/>
      <c r="VFD178" s="4"/>
      <c r="VFE178" s="4"/>
      <c r="VFF178" s="4"/>
      <c r="VFG178" s="4"/>
      <c r="VFH178" s="184"/>
      <c r="VFI178" s="66"/>
      <c r="VFJ178" s="83"/>
      <c r="VFK178" s="230"/>
      <c r="VFL178" s="121"/>
      <c r="VFM178" s="80"/>
      <c r="VFN178" s="4"/>
      <c r="VFO178" s="4"/>
      <c r="VFP178" s="4"/>
      <c r="VFQ178" s="4"/>
      <c r="VFR178" s="184"/>
      <c r="VFS178" s="66"/>
      <c r="VFT178" s="83"/>
      <c r="VFU178" s="230"/>
      <c r="VFV178" s="121"/>
      <c r="VFW178" s="80"/>
      <c r="VFX178" s="4"/>
      <c r="VFY178" s="4"/>
      <c r="VFZ178" s="4"/>
      <c r="VGA178" s="4"/>
      <c r="VGB178" s="184"/>
      <c r="VGC178" s="66"/>
      <c r="VGD178" s="83"/>
      <c r="VGE178" s="230"/>
      <c r="VGF178" s="121"/>
      <c r="VGG178" s="80"/>
      <c r="VGH178" s="4"/>
      <c r="VGI178" s="4"/>
      <c r="VGJ178" s="4"/>
      <c r="VGK178" s="4"/>
      <c r="VGL178" s="184"/>
      <c r="VGM178" s="66"/>
      <c r="VGN178" s="83"/>
      <c r="VGO178" s="230"/>
      <c r="VGP178" s="121"/>
      <c r="VGQ178" s="80"/>
      <c r="VGR178" s="4"/>
      <c r="VGS178" s="4"/>
      <c r="VGT178" s="4"/>
      <c r="VGU178" s="4"/>
      <c r="VGV178" s="184"/>
      <c r="VGW178" s="66"/>
      <c r="VGX178" s="83"/>
      <c r="VGY178" s="230"/>
      <c r="VGZ178" s="121"/>
      <c r="VHA178" s="80"/>
      <c r="VHB178" s="4"/>
      <c r="VHC178" s="4"/>
      <c r="VHD178" s="4"/>
      <c r="VHE178" s="4"/>
      <c r="VHF178" s="184"/>
      <c r="VHG178" s="66"/>
      <c r="VHH178" s="83"/>
      <c r="VHI178" s="230"/>
      <c r="VHJ178" s="121"/>
      <c r="VHK178" s="80"/>
      <c r="VHL178" s="4"/>
      <c r="VHM178" s="4"/>
      <c r="VHN178" s="4"/>
      <c r="VHO178" s="4"/>
      <c r="VHP178" s="184"/>
      <c r="VHQ178" s="66"/>
      <c r="VHR178" s="83"/>
      <c r="VHS178" s="230"/>
      <c r="VHT178" s="121"/>
      <c r="VHU178" s="80"/>
      <c r="VHV178" s="4"/>
      <c r="VHW178" s="4"/>
      <c r="VHX178" s="4"/>
      <c r="VHY178" s="4"/>
      <c r="VHZ178" s="184"/>
      <c r="VIA178" s="66"/>
      <c r="VIB178" s="83"/>
      <c r="VIC178" s="230"/>
      <c r="VID178" s="121"/>
      <c r="VIE178" s="80"/>
      <c r="VIF178" s="4"/>
      <c r="VIG178" s="4"/>
      <c r="VIH178" s="4"/>
      <c r="VII178" s="4"/>
      <c r="VIJ178" s="184"/>
      <c r="VIK178" s="66"/>
      <c r="VIL178" s="83"/>
      <c r="VIM178" s="230"/>
      <c r="VIN178" s="121"/>
      <c r="VIO178" s="80"/>
      <c r="VIP178" s="4"/>
      <c r="VIQ178" s="4"/>
      <c r="VIR178" s="4"/>
      <c r="VIS178" s="4"/>
      <c r="VIT178" s="184"/>
      <c r="VIU178" s="66"/>
      <c r="VIV178" s="83"/>
      <c r="VIW178" s="230"/>
      <c r="VIX178" s="121"/>
      <c r="VIY178" s="80"/>
      <c r="VIZ178" s="4"/>
      <c r="VJA178" s="4"/>
      <c r="VJB178" s="4"/>
      <c r="VJC178" s="4"/>
      <c r="VJD178" s="184"/>
      <c r="VJE178" s="66"/>
      <c r="VJF178" s="83"/>
      <c r="VJG178" s="230"/>
      <c r="VJH178" s="121"/>
      <c r="VJI178" s="80"/>
      <c r="VJJ178" s="4"/>
      <c r="VJK178" s="4"/>
      <c r="VJL178" s="4"/>
      <c r="VJM178" s="4"/>
      <c r="VJN178" s="184"/>
      <c r="VJO178" s="66"/>
      <c r="VJP178" s="83"/>
      <c r="VJQ178" s="230"/>
      <c r="VJR178" s="121"/>
      <c r="VJS178" s="80"/>
      <c r="VJT178" s="4"/>
      <c r="VJU178" s="4"/>
      <c r="VJV178" s="4"/>
      <c r="VJW178" s="4"/>
      <c r="VJX178" s="184"/>
      <c r="VJY178" s="66"/>
      <c r="VJZ178" s="83"/>
      <c r="VKA178" s="230"/>
      <c r="VKB178" s="121"/>
      <c r="VKC178" s="80"/>
      <c r="VKD178" s="4"/>
      <c r="VKE178" s="4"/>
      <c r="VKF178" s="4"/>
      <c r="VKG178" s="4"/>
      <c r="VKH178" s="184"/>
      <c r="VKI178" s="66"/>
      <c r="VKJ178" s="83"/>
      <c r="VKK178" s="230"/>
      <c r="VKL178" s="121"/>
      <c r="VKM178" s="80"/>
      <c r="VKN178" s="4"/>
      <c r="VKO178" s="4"/>
      <c r="VKP178" s="4"/>
      <c r="VKQ178" s="4"/>
      <c r="VKR178" s="184"/>
      <c r="VKS178" s="66"/>
      <c r="VKT178" s="83"/>
      <c r="VKU178" s="230"/>
      <c r="VKV178" s="121"/>
      <c r="VKW178" s="80"/>
      <c r="VKX178" s="4"/>
      <c r="VKY178" s="4"/>
      <c r="VKZ178" s="4"/>
      <c r="VLA178" s="4"/>
      <c r="VLB178" s="184"/>
      <c r="VLC178" s="66"/>
      <c r="VLD178" s="83"/>
      <c r="VLE178" s="230"/>
      <c r="VLF178" s="121"/>
      <c r="VLG178" s="80"/>
      <c r="VLH178" s="4"/>
      <c r="VLI178" s="4"/>
      <c r="VLJ178" s="4"/>
      <c r="VLK178" s="4"/>
      <c r="VLL178" s="184"/>
      <c r="VLM178" s="66"/>
      <c r="VLN178" s="83"/>
      <c r="VLO178" s="230"/>
      <c r="VLP178" s="121"/>
      <c r="VLQ178" s="80"/>
      <c r="VLR178" s="4"/>
      <c r="VLS178" s="4"/>
      <c r="VLT178" s="4"/>
      <c r="VLU178" s="4"/>
      <c r="VLV178" s="184"/>
      <c r="VLW178" s="66"/>
      <c r="VLX178" s="83"/>
      <c r="VLY178" s="230"/>
      <c r="VLZ178" s="121"/>
      <c r="VMA178" s="80"/>
      <c r="VMB178" s="4"/>
      <c r="VMC178" s="4"/>
      <c r="VMD178" s="4"/>
      <c r="VME178" s="4"/>
      <c r="VMF178" s="184"/>
      <c r="VMG178" s="66"/>
      <c r="VMH178" s="83"/>
      <c r="VMI178" s="230"/>
      <c r="VMJ178" s="121"/>
      <c r="VMK178" s="80"/>
      <c r="VML178" s="4"/>
      <c r="VMM178" s="4"/>
      <c r="VMN178" s="4"/>
      <c r="VMO178" s="4"/>
      <c r="VMP178" s="184"/>
      <c r="VMQ178" s="66"/>
      <c r="VMR178" s="83"/>
      <c r="VMS178" s="230"/>
      <c r="VMT178" s="121"/>
      <c r="VMU178" s="80"/>
      <c r="VMV178" s="4"/>
      <c r="VMW178" s="4"/>
      <c r="VMX178" s="4"/>
      <c r="VMY178" s="4"/>
      <c r="VMZ178" s="184"/>
      <c r="VNA178" s="66"/>
      <c r="VNB178" s="83"/>
      <c r="VNC178" s="230"/>
      <c r="VND178" s="121"/>
      <c r="VNE178" s="80"/>
      <c r="VNF178" s="4"/>
      <c r="VNG178" s="4"/>
      <c r="VNH178" s="4"/>
      <c r="VNI178" s="4"/>
      <c r="VNJ178" s="184"/>
      <c r="VNK178" s="66"/>
      <c r="VNL178" s="83"/>
      <c r="VNM178" s="230"/>
      <c r="VNN178" s="121"/>
      <c r="VNO178" s="80"/>
      <c r="VNP178" s="4"/>
      <c r="VNQ178" s="4"/>
      <c r="VNR178" s="4"/>
      <c r="VNS178" s="4"/>
      <c r="VNT178" s="184"/>
      <c r="VNU178" s="66"/>
      <c r="VNV178" s="83"/>
      <c r="VNW178" s="230"/>
      <c r="VNX178" s="121"/>
      <c r="VNY178" s="80"/>
      <c r="VNZ178" s="4"/>
      <c r="VOA178" s="4"/>
      <c r="VOB178" s="4"/>
      <c r="VOC178" s="4"/>
      <c r="VOD178" s="184"/>
      <c r="VOE178" s="66"/>
      <c r="VOF178" s="83"/>
      <c r="VOG178" s="230"/>
      <c r="VOH178" s="121"/>
      <c r="VOI178" s="80"/>
      <c r="VOJ178" s="4"/>
      <c r="VOK178" s="4"/>
      <c r="VOL178" s="4"/>
      <c r="VOM178" s="4"/>
      <c r="VON178" s="184"/>
      <c r="VOO178" s="66"/>
      <c r="VOP178" s="83"/>
      <c r="VOQ178" s="230"/>
      <c r="VOR178" s="121"/>
      <c r="VOS178" s="80"/>
      <c r="VOT178" s="4"/>
      <c r="VOU178" s="4"/>
      <c r="VOV178" s="4"/>
      <c r="VOW178" s="4"/>
      <c r="VOX178" s="184"/>
      <c r="VOY178" s="66"/>
      <c r="VOZ178" s="83"/>
      <c r="VPA178" s="230"/>
      <c r="VPB178" s="121"/>
      <c r="VPC178" s="80"/>
      <c r="VPD178" s="4"/>
      <c r="VPE178" s="4"/>
      <c r="VPF178" s="4"/>
      <c r="VPG178" s="4"/>
      <c r="VPH178" s="184"/>
      <c r="VPI178" s="66"/>
      <c r="VPJ178" s="83"/>
      <c r="VPK178" s="230"/>
      <c r="VPL178" s="121"/>
      <c r="VPM178" s="80"/>
      <c r="VPN178" s="4"/>
      <c r="VPO178" s="4"/>
      <c r="VPP178" s="4"/>
      <c r="VPQ178" s="4"/>
      <c r="VPR178" s="184"/>
      <c r="VPS178" s="66"/>
      <c r="VPT178" s="83"/>
      <c r="VPU178" s="230"/>
      <c r="VPV178" s="121"/>
      <c r="VPW178" s="80"/>
      <c r="VPX178" s="4"/>
      <c r="VPY178" s="4"/>
      <c r="VPZ178" s="4"/>
      <c r="VQA178" s="4"/>
      <c r="VQB178" s="184"/>
      <c r="VQC178" s="66"/>
      <c r="VQD178" s="83"/>
      <c r="VQE178" s="230"/>
      <c r="VQF178" s="121"/>
      <c r="VQG178" s="80"/>
      <c r="VQH178" s="4"/>
      <c r="VQI178" s="4"/>
      <c r="VQJ178" s="4"/>
      <c r="VQK178" s="4"/>
      <c r="VQL178" s="184"/>
      <c r="VQM178" s="66"/>
      <c r="VQN178" s="83"/>
      <c r="VQO178" s="230"/>
      <c r="VQP178" s="121"/>
      <c r="VQQ178" s="80"/>
      <c r="VQR178" s="4"/>
      <c r="VQS178" s="4"/>
      <c r="VQT178" s="4"/>
      <c r="VQU178" s="4"/>
      <c r="VQV178" s="184"/>
      <c r="VQW178" s="66"/>
      <c r="VQX178" s="83"/>
      <c r="VQY178" s="230"/>
      <c r="VQZ178" s="121"/>
      <c r="VRA178" s="80"/>
      <c r="VRB178" s="4"/>
      <c r="VRC178" s="4"/>
      <c r="VRD178" s="4"/>
      <c r="VRE178" s="4"/>
      <c r="VRF178" s="184"/>
      <c r="VRG178" s="66"/>
      <c r="VRH178" s="83"/>
      <c r="VRI178" s="230"/>
      <c r="VRJ178" s="121"/>
      <c r="VRK178" s="80"/>
      <c r="VRL178" s="4"/>
      <c r="VRM178" s="4"/>
      <c r="VRN178" s="4"/>
      <c r="VRO178" s="4"/>
      <c r="VRP178" s="184"/>
      <c r="VRQ178" s="66"/>
      <c r="VRR178" s="83"/>
      <c r="VRS178" s="230"/>
      <c r="VRT178" s="121"/>
      <c r="VRU178" s="80"/>
      <c r="VRV178" s="4"/>
      <c r="VRW178" s="4"/>
      <c r="VRX178" s="4"/>
      <c r="VRY178" s="4"/>
      <c r="VRZ178" s="184"/>
      <c r="VSA178" s="66"/>
      <c r="VSB178" s="83"/>
      <c r="VSC178" s="230"/>
      <c r="VSD178" s="121"/>
      <c r="VSE178" s="80"/>
      <c r="VSF178" s="4"/>
      <c r="VSG178" s="4"/>
      <c r="VSH178" s="4"/>
      <c r="VSI178" s="4"/>
      <c r="VSJ178" s="184"/>
      <c r="VSK178" s="66"/>
      <c r="VSL178" s="83"/>
      <c r="VSM178" s="230"/>
      <c r="VSN178" s="121"/>
      <c r="VSO178" s="80"/>
      <c r="VSP178" s="4"/>
      <c r="VSQ178" s="4"/>
      <c r="VSR178" s="4"/>
      <c r="VSS178" s="4"/>
      <c r="VST178" s="184"/>
      <c r="VSU178" s="66"/>
      <c r="VSV178" s="83"/>
      <c r="VSW178" s="230"/>
      <c r="VSX178" s="121"/>
      <c r="VSY178" s="80"/>
      <c r="VSZ178" s="4"/>
      <c r="VTA178" s="4"/>
      <c r="VTB178" s="4"/>
      <c r="VTC178" s="4"/>
      <c r="VTD178" s="184"/>
      <c r="VTE178" s="66"/>
      <c r="VTF178" s="83"/>
      <c r="VTG178" s="230"/>
      <c r="VTH178" s="121"/>
      <c r="VTI178" s="80"/>
      <c r="VTJ178" s="4"/>
      <c r="VTK178" s="4"/>
      <c r="VTL178" s="4"/>
      <c r="VTM178" s="4"/>
      <c r="VTN178" s="184"/>
      <c r="VTO178" s="66"/>
      <c r="VTP178" s="83"/>
      <c r="VTQ178" s="230"/>
      <c r="VTR178" s="121"/>
      <c r="VTS178" s="80"/>
      <c r="VTT178" s="4"/>
      <c r="VTU178" s="4"/>
      <c r="VTV178" s="4"/>
      <c r="VTW178" s="4"/>
      <c r="VTX178" s="184"/>
      <c r="VTY178" s="66"/>
      <c r="VTZ178" s="83"/>
      <c r="VUA178" s="230"/>
      <c r="VUB178" s="121"/>
      <c r="VUC178" s="80"/>
      <c r="VUD178" s="4"/>
      <c r="VUE178" s="4"/>
      <c r="VUF178" s="4"/>
      <c r="VUG178" s="4"/>
      <c r="VUH178" s="184"/>
      <c r="VUI178" s="66"/>
      <c r="VUJ178" s="83"/>
      <c r="VUK178" s="230"/>
      <c r="VUL178" s="121"/>
      <c r="VUM178" s="80"/>
      <c r="VUN178" s="4"/>
      <c r="VUO178" s="4"/>
      <c r="VUP178" s="4"/>
      <c r="VUQ178" s="4"/>
      <c r="VUR178" s="184"/>
      <c r="VUS178" s="66"/>
      <c r="VUT178" s="83"/>
      <c r="VUU178" s="230"/>
      <c r="VUV178" s="121"/>
      <c r="VUW178" s="80"/>
      <c r="VUX178" s="4"/>
      <c r="VUY178" s="4"/>
      <c r="VUZ178" s="4"/>
      <c r="VVA178" s="4"/>
      <c r="VVB178" s="184"/>
      <c r="VVC178" s="66"/>
      <c r="VVD178" s="83"/>
      <c r="VVE178" s="230"/>
      <c r="VVF178" s="121"/>
      <c r="VVG178" s="80"/>
      <c r="VVH178" s="4"/>
      <c r="VVI178" s="4"/>
      <c r="VVJ178" s="4"/>
      <c r="VVK178" s="4"/>
      <c r="VVL178" s="184"/>
      <c r="VVM178" s="66"/>
      <c r="VVN178" s="83"/>
      <c r="VVO178" s="230"/>
      <c r="VVP178" s="121"/>
      <c r="VVQ178" s="80"/>
      <c r="VVR178" s="4"/>
      <c r="VVS178" s="4"/>
      <c r="VVT178" s="4"/>
      <c r="VVU178" s="4"/>
      <c r="VVV178" s="184"/>
      <c r="VVW178" s="66"/>
      <c r="VVX178" s="83"/>
      <c r="VVY178" s="230"/>
      <c r="VVZ178" s="121"/>
      <c r="VWA178" s="80"/>
      <c r="VWB178" s="4"/>
      <c r="VWC178" s="4"/>
      <c r="VWD178" s="4"/>
      <c r="VWE178" s="4"/>
      <c r="VWF178" s="184"/>
      <c r="VWG178" s="66"/>
      <c r="VWH178" s="83"/>
      <c r="VWI178" s="230"/>
      <c r="VWJ178" s="121"/>
      <c r="VWK178" s="80"/>
      <c r="VWL178" s="4"/>
      <c r="VWM178" s="4"/>
      <c r="VWN178" s="4"/>
      <c r="VWO178" s="4"/>
      <c r="VWP178" s="184"/>
      <c r="VWQ178" s="66"/>
      <c r="VWR178" s="83"/>
      <c r="VWS178" s="230"/>
      <c r="VWT178" s="121"/>
      <c r="VWU178" s="80"/>
      <c r="VWV178" s="4"/>
      <c r="VWW178" s="4"/>
      <c r="VWX178" s="4"/>
      <c r="VWY178" s="4"/>
      <c r="VWZ178" s="184"/>
      <c r="VXA178" s="66"/>
      <c r="VXB178" s="83"/>
      <c r="VXC178" s="230"/>
      <c r="VXD178" s="121"/>
      <c r="VXE178" s="80"/>
      <c r="VXF178" s="4"/>
      <c r="VXG178" s="4"/>
      <c r="VXH178" s="4"/>
      <c r="VXI178" s="4"/>
      <c r="VXJ178" s="184"/>
      <c r="VXK178" s="66"/>
      <c r="VXL178" s="83"/>
      <c r="VXM178" s="230"/>
      <c r="VXN178" s="121"/>
      <c r="VXO178" s="80"/>
      <c r="VXP178" s="4"/>
      <c r="VXQ178" s="4"/>
      <c r="VXR178" s="4"/>
      <c r="VXS178" s="4"/>
      <c r="VXT178" s="184"/>
      <c r="VXU178" s="66"/>
      <c r="VXV178" s="83"/>
      <c r="VXW178" s="230"/>
      <c r="VXX178" s="121"/>
      <c r="VXY178" s="80"/>
      <c r="VXZ178" s="4"/>
      <c r="VYA178" s="4"/>
      <c r="VYB178" s="4"/>
      <c r="VYC178" s="4"/>
      <c r="VYD178" s="184"/>
      <c r="VYE178" s="66"/>
      <c r="VYF178" s="83"/>
      <c r="VYG178" s="230"/>
      <c r="VYH178" s="121"/>
      <c r="VYI178" s="80"/>
      <c r="VYJ178" s="4"/>
      <c r="VYK178" s="4"/>
      <c r="VYL178" s="4"/>
      <c r="VYM178" s="4"/>
      <c r="VYN178" s="184"/>
      <c r="VYO178" s="66"/>
      <c r="VYP178" s="83"/>
      <c r="VYQ178" s="230"/>
      <c r="VYR178" s="121"/>
      <c r="VYS178" s="80"/>
      <c r="VYT178" s="4"/>
      <c r="VYU178" s="4"/>
      <c r="VYV178" s="4"/>
      <c r="VYW178" s="4"/>
      <c r="VYX178" s="184"/>
      <c r="VYY178" s="66"/>
      <c r="VYZ178" s="83"/>
      <c r="VZA178" s="230"/>
      <c r="VZB178" s="121"/>
      <c r="VZC178" s="80"/>
      <c r="VZD178" s="4"/>
      <c r="VZE178" s="4"/>
      <c r="VZF178" s="4"/>
      <c r="VZG178" s="4"/>
      <c r="VZH178" s="184"/>
      <c r="VZI178" s="66"/>
      <c r="VZJ178" s="83"/>
      <c r="VZK178" s="230"/>
      <c r="VZL178" s="121"/>
      <c r="VZM178" s="80"/>
      <c r="VZN178" s="4"/>
      <c r="VZO178" s="4"/>
      <c r="VZP178" s="4"/>
      <c r="VZQ178" s="4"/>
      <c r="VZR178" s="184"/>
      <c r="VZS178" s="66"/>
      <c r="VZT178" s="83"/>
      <c r="VZU178" s="230"/>
      <c r="VZV178" s="121"/>
      <c r="VZW178" s="80"/>
      <c r="VZX178" s="4"/>
      <c r="VZY178" s="4"/>
      <c r="VZZ178" s="4"/>
      <c r="WAA178" s="4"/>
      <c r="WAB178" s="184"/>
      <c r="WAC178" s="66"/>
      <c r="WAD178" s="83"/>
      <c r="WAE178" s="230"/>
      <c r="WAF178" s="121"/>
      <c r="WAG178" s="80"/>
      <c r="WAH178" s="4"/>
      <c r="WAI178" s="4"/>
      <c r="WAJ178" s="4"/>
      <c r="WAK178" s="4"/>
      <c r="WAL178" s="184"/>
      <c r="WAM178" s="66"/>
      <c r="WAN178" s="83"/>
      <c r="WAO178" s="230"/>
      <c r="WAP178" s="121"/>
      <c r="WAQ178" s="80"/>
      <c r="WAR178" s="4"/>
      <c r="WAS178" s="4"/>
      <c r="WAT178" s="4"/>
      <c r="WAU178" s="4"/>
      <c r="WAV178" s="184"/>
      <c r="WAW178" s="66"/>
      <c r="WAX178" s="83"/>
      <c r="WAY178" s="230"/>
      <c r="WAZ178" s="121"/>
      <c r="WBA178" s="80"/>
      <c r="WBB178" s="4"/>
      <c r="WBC178" s="4"/>
      <c r="WBD178" s="4"/>
      <c r="WBE178" s="4"/>
      <c r="WBF178" s="184"/>
      <c r="WBG178" s="66"/>
      <c r="WBH178" s="83"/>
      <c r="WBI178" s="230"/>
      <c r="WBJ178" s="121"/>
      <c r="WBK178" s="80"/>
      <c r="WBL178" s="4"/>
      <c r="WBM178" s="4"/>
      <c r="WBN178" s="4"/>
      <c r="WBO178" s="4"/>
      <c r="WBP178" s="184"/>
      <c r="WBQ178" s="66"/>
      <c r="WBR178" s="83"/>
      <c r="WBS178" s="230"/>
      <c r="WBT178" s="121"/>
      <c r="WBU178" s="80"/>
      <c r="WBV178" s="4"/>
      <c r="WBW178" s="4"/>
      <c r="WBX178" s="4"/>
      <c r="WBY178" s="4"/>
      <c r="WBZ178" s="184"/>
      <c r="WCA178" s="66"/>
      <c r="WCB178" s="83"/>
      <c r="WCC178" s="230"/>
      <c r="WCD178" s="121"/>
      <c r="WCE178" s="80"/>
      <c r="WCF178" s="4"/>
      <c r="WCG178" s="4"/>
      <c r="WCH178" s="4"/>
      <c r="WCI178" s="4"/>
      <c r="WCJ178" s="184"/>
      <c r="WCK178" s="66"/>
      <c r="WCL178" s="83"/>
      <c r="WCM178" s="230"/>
      <c r="WCN178" s="121"/>
      <c r="WCO178" s="80"/>
      <c r="WCP178" s="4"/>
      <c r="WCQ178" s="4"/>
      <c r="WCR178" s="4"/>
      <c r="WCS178" s="4"/>
      <c r="WCT178" s="184"/>
      <c r="WCU178" s="66"/>
      <c r="WCV178" s="83"/>
      <c r="WCW178" s="230"/>
      <c r="WCX178" s="121"/>
      <c r="WCY178" s="80"/>
      <c r="WCZ178" s="4"/>
      <c r="WDA178" s="4"/>
      <c r="WDB178" s="4"/>
      <c r="WDC178" s="4"/>
      <c r="WDD178" s="184"/>
      <c r="WDE178" s="66"/>
      <c r="WDF178" s="83"/>
      <c r="WDG178" s="230"/>
      <c r="WDH178" s="121"/>
      <c r="WDI178" s="80"/>
      <c r="WDJ178" s="4"/>
      <c r="WDK178" s="4"/>
      <c r="WDL178" s="4"/>
      <c r="WDM178" s="4"/>
      <c r="WDN178" s="184"/>
      <c r="WDO178" s="66"/>
      <c r="WDP178" s="83"/>
      <c r="WDQ178" s="230"/>
      <c r="WDR178" s="121"/>
      <c r="WDS178" s="80"/>
      <c r="WDT178" s="4"/>
      <c r="WDU178" s="4"/>
      <c r="WDV178" s="4"/>
      <c r="WDW178" s="4"/>
      <c r="WDX178" s="184"/>
      <c r="WDY178" s="66"/>
      <c r="WDZ178" s="83"/>
      <c r="WEA178" s="230"/>
      <c r="WEB178" s="121"/>
      <c r="WEC178" s="80"/>
      <c r="WED178" s="4"/>
      <c r="WEE178" s="4"/>
      <c r="WEF178" s="4"/>
      <c r="WEG178" s="4"/>
      <c r="WEH178" s="184"/>
      <c r="WEI178" s="66"/>
      <c r="WEJ178" s="83"/>
      <c r="WEK178" s="230"/>
      <c r="WEL178" s="121"/>
      <c r="WEM178" s="80"/>
      <c r="WEN178" s="4"/>
      <c r="WEO178" s="4"/>
      <c r="WEP178" s="4"/>
      <c r="WEQ178" s="4"/>
      <c r="WER178" s="184"/>
      <c r="WES178" s="66"/>
      <c r="WET178" s="83"/>
      <c r="WEU178" s="230"/>
      <c r="WEV178" s="121"/>
      <c r="WEW178" s="80"/>
      <c r="WEX178" s="4"/>
      <c r="WEY178" s="4"/>
      <c r="WEZ178" s="4"/>
      <c r="WFA178" s="4"/>
      <c r="WFB178" s="184"/>
      <c r="WFC178" s="66"/>
      <c r="WFD178" s="83"/>
      <c r="WFE178" s="230"/>
      <c r="WFF178" s="121"/>
      <c r="WFG178" s="80"/>
      <c r="WFH178" s="4"/>
      <c r="WFI178" s="4"/>
      <c r="WFJ178" s="4"/>
      <c r="WFK178" s="4"/>
      <c r="WFL178" s="184"/>
      <c r="WFM178" s="66"/>
      <c r="WFN178" s="83"/>
      <c r="WFO178" s="230"/>
      <c r="WFP178" s="121"/>
      <c r="WFQ178" s="80"/>
      <c r="WFR178" s="4"/>
      <c r="WFS178" s="4"/>
      <c r="WFT178" s="4"/>
      <c r="WFU178" s="4"/>
      <c r="WFV178" s="184"/>
      <c r="WFW178" s="66"/>
      <c r="WFX178" s="83"/>
      <c r="WFY178" s="230"/>
      <c r="WFZ178" s="121"/>
      <c r="WGA178" s="80"/>
      <c r="WGB178" s="4"/>
      <c r="WGC178" s="4"/>
      <c r="WGD178" s="4"/>
      <c r="WGE178" s="4"/>
      <c r="WGF178" s="184"/>
      <c r="WGG178" s="66"/>
      <c r="WGH178" s="83"/>
      <c r="WGI178" s="230"/>
      <c r="WGJ178" s="121"/>
      <c r="WGK178" s="80"/>
      <c r="WGL178" s="4"/>
      <c r="WGM178" s="4"/>
      <c r="WGN178" s="4"/>
      <c r="WGO178" s="4"/>
      <c r="WGP178" s="184"/>
      <c r="WGQ178" s="66"/>
      <c r="WGR178" s="83"/>
      <c r="WGS178" s="230"/>
      <c r="WGT178" s="121"/>
      <c r="WGU178" s="80"/>
      <c r="WGV178" s="4"/>
      <c r="WGW178" s="4"/>
      <c r="WGX178" s="4"/>
      <c r="WGY178" s="4"/>
      <c r="WGZ178" s="184"/>
      <c r="WHA178" s="66"/>
      <c r="WHB178" s="83"/>
      <c r="WHC178" s="230"/>
      <c r="WHD178" s="121"/>
      <c r="WHE178" s="80"/>
      <c r="WHF178" s="4"/>
      <c r="WHG178" s="4"/>
      <c r="WHH178" s="4"/>
      <c r="WHI178" s="4"/>
      <c r="WHJ178" s="184"/>
      <c r="WHK178" s="66"/>
      <c r="WHL178" s="83"/>
      <c r="WHM178" s="230"/>
      <c r="WHN178" s="121"/>
      <c r="WHO178" s="80"/>
      <c r="WHP178" s="4"/>
      <c r="WHQ178" s="4"/>
      <c r="WHR178" s="4"/>
      <c r="WHS178" s="4"/>
      <c r="WHT178" s="184"/>
      <c r="WHU178" s="66"/>
      <c r="WHV178" s="83"/>
      <c r="WHW178" s="230"/>
      <c r="WHX178" s="121"/>
      <c r="WHY178" s="80"/>
      <c r="WHZ178" s="4"/>
      <c r="WIA178" s="4"/>
      <c r="WIB178" s="4"/>
      <c r="WIC178" s="4"/>
      <c r="WID178" s="184"/>
      <c r="WIE178" s="66"/>
      <c r="WIF178" s="83"/>
      <c r="WIG178" s="230"/>
      <c r="WIH178" s="121"/>
      <c r="WII178" s="80"/>
      <c r="WIJ178" s="4"/>
      <c r="WIK178" s="4"/>
      <c r="WIL178" s="4"/>
      <c r="WIM178" s="4"/>
      <c r="WIN178" s="184"/>
      <c r="WIO178" s="66"/>
      <c r="WIP178" s="83"/>
      <c r="WIQ178" s="230"/>
      <c r="WIR178" s="121"/>
      <c r="WIS178" s="80"/>
      <c r="WIT178" s="4"/>
      <c r="WIU178" s="4"/>
      <c r="WIV178" s="4"/>
      <c r="WIW178" s="4"/>
      <c r="WIX178" s="184"/>
      <c r="WIY178" s="66"/>
      <c r="WIZ178" s="83"/>
      <c r="WJA178" s="230"/>
      <c r="WJB178" s="121"/>
      <c r="WJC178" s="80"/>
      <c r="WJD178" s="4"/>
      <c r="WJE178" s="4"/>
      <c r="WJF178" s="4"/>
      <c r="WJG178" s="4"/>
      <c r="WJH178" s="184"/>
      <c r="WJI178" s="66"/>
      <c r="WJJ178" s="83"/>
      <c r="WJK178" s="230"/>
      <c r="WJL178" s="121"/>
      <c r="WJM178" s="80"/>
      <c r="WJN178" s="4"/>
      <c r="WJO178" s="4"/>
      <c r="WJP178" s="4"/>
      <c r="WJQ178" s="4"/>
      <c r="WJR178" s="184"/>
      <c r="WJS178" s="66"/>
      <c r="WJT178" s="83"/>
      <c r="WJU178" s="230"/>
      <c r="WJV178" s="121"/>
      <c r="WJW178" s="80"/>
      <c r="WJX178" s="4"/>
      <c r="WJY178" s="4"/>
      <c r="WJZ178" s="4"/>
      <c r="WKA178" s="4"/>
      <c r="WKB178" s="184"/>
      <c r="WKC178" s="66"/>
      <c r="WKD178" s="83"/>
      <c r="WKE178" s="230"/>
      <c r="WKF178" s="121"/>
      <c r="WKG178" s="80"/>
      <c r="WKH178" s="4"/>
      <c r="WKI178" s="4"/>
      <c r="WKJ178" s="4"/>
      <c r="WKK178" s="4"/>
      <c r="WKL178" s="184"/>
      <c r="WKM178" s="66"/>
      <c r="WKN178" s="83"/>
      <c r="WKO178" s="230"/>
      <c r="WKP178" s="121"/>
      <c r="WKQ178" s="80"/>
      <c r="WKR178" s="4"/>
      <c r="WKS178" s="4"/>
      <c r="WKT178" s="4"/>
      <c r="WKU178" s="4"/>
      <c r="WKV178" s="184"/>
      <c r="WKW178" s="66"/>
      <c r="WKX178" s="83"/>
      <c r="WKY178" s="230"/>
      <c r="WKZ178" s="121"/>
      <c r="WLA178" s="80"/>
      <c r="WLB178" s="4"/>
      <c r="WLC178" s="4"/>
      <c r="WLD178" s="4"/>
      <c r="WLE178" s="4"/>
      <c r="WLF178" s="184"/>
      <c r="WLG178" s="66"/>
      <c r="WLH178" s="83"/>
      <c r="WLI178" s="230"/>
      <c r="WLJ178" s="121"/>
      <c r="WLK178" s="80"/>
      <c r="WLL178" s="4"/>
      <c r="WLM178" s="4"/>
      <c r="WLN178" s="4"/>
      <c r="WLO178" s="4"/>
      <c r="WLP178" s="184"/>
      <c r="WLQ178" s="66"/>
      <c r="WLR178" s="83"/>
      <c r="WLS178" s="230"/>
      <c r="WLT178" s="121"/>
      <c r="WLU178" s="80"/>
      <c r="WLV178" s="4"/>
      <c r="WLW178" s="4"/>
      <c r="WLX178" s="4"/>
      <c r="WLY178" s="4"/>
      <c r="WLZ178" s="184"/>
      <c r="WMA178" s="66"/>
      <c r="WMB178" s="83"/>
      <c r="WMC178" s="230"/>
      <c r="WMD178" s="121"/>
      <c r="WME178" s="80"/>
      <c r="WMF178" s="4"/>
      <c r="WMG178" s="4"/>
      <c r="WMH178" s="4"/>
      <c r="WMI178" s="4"/>
      <c r="WMJ178" s="184"/>
      <c r="WMK178" s="66"/>
      <c r="WML178" s="83"/>
      <c r="WMM178" s="230"/>
      <c r="WMN178" s="121"/>
      <c r="WMO178" s="80"/>
      <c r="WMP178" s="4"/>
      <c r="WMQ178" s="4"/>
      <c r="WMR178" s="4"/>
      <c r="WMS178" s="4"/>
      <c r="WMT178" s="184"/>
      <c r="WMU178" s="66"/>
      <c r="WMV178" s="83"/>
      <c r="WMW178" s="230"/>
      <c r="WMX178" s="121"/>
      <c r="WMY178" s="80"/>
      <c r="WMZ178" s="4"/>
      <c r="WNA178" s="4"/>
      <c r="WNB178" s="4"/>
      <c r="WNC178" s="4"/>
      <c r="WND178" s="184"/>
      <c r="WNE178" s="66"/>
      <c r="WNF178" s="83"/>
      <c r="WNG178" s="230"/>
      <c r="WNH178" s="121"/>
      <c r="WNI178" s="80"/>
      <c r="WNJ178" s="4"/>
      <c r="WNK178" s="4"/>
      <c r="WNL178" s="4"/>
      <c r="WNM178" s="4"/>
      <c r="WNN178" s="184"/>
      <c r="WNO178" s="66"/>
      <c r="WNP178" s="83"/>
      <c r="WNQ178" s="230"/>
      <c r="WNR178" s="121"/>
      <c r="WNS178" s="80"/>
      <c r="WNT178" s="4"/>
      <c r="WNU178" s="4"/>
      <c r="WNV178" s="4"/>
      <c r="WNW178" s="4"/>
      <c r="WNX178" s="184"/>
      <c r="WNY178" s="66"/>
      <c r="WNZ178" s="83"/>
      <c r="WOA178" s="230"/>
      <c r="WOB178" s="121"/>
      <c r="WOC178" s="80"/>
      <c r="WOD178" s="4"/>
      <c r="WOE178" s="4"/>
      <c r="WOF178" s="4"/>
      <c r="WOG178" s="4"/>
      <c r="WOH178" s="184"/>
      <c r="WOI178" s="66"/>
      <c r="WOJ178" s="83"/>
      <c r="WOK178" s="230"/>
      <c r="WOL178" s="121"/>
      <c r="WOM178" s="80"/>
      <c r="WON178" s="4"/>
      <c r="WOO178" s="4"/>
      <c r="WOP178" s="4"/>
      <c r="WOQ178" s="4"/>
      <c r="WOR178" s="184"/>
      <c r="WOS178" s="66"/>
      <c r="WOT178" s="83"/>
      <c r="WOU178" s="230"/>
      <c r="WOV178" s="121"/>
      <c r="WOW178" s="80"/>
      <c r="WOX178" s="4"/>
      <c r="WOY178" s="4"/>
      <c r="WOZ178" s="4"/>
      <c r="WPA178" s="4"/>
      <c r="WPB178" s="184"/>
      <c r="WPC178" s="66"/>
      <c r="WPD178" s="83"/>
      <c r="WPE178" s="230"/>
      <c r="WPF178" s="121"/>
      <c r="WPG178" s="80"/>
      <c r="WPH178" s="4"/>
      <c r="WPI178" s="4"/>
      <c r="WPJ178" s="4"/>
      <c r="WPK178" s="4"/>
      <c r="WPL178" s="184"/>
      <c r="WPM178" s="66"/>
      <c r="WPN178" s="83"/>
      <c r="WPO178" s="230"/>
      <c r="WPP178" s="121"/>
      <c r="WPQ178" s="80"/>
      <c r="WPR178" s="4"/>
      <c r="WPS178" s="4"/>
      <c r="WPT178" s="4"/>
      <c r="WPU178" s="4"/>
      <c r="WPV178" s="184"/>
      <c r="WPW178" s="66"/>
      <c r="WPX178" s="83"/>
      <c r="WPY178" s="230"/>
      <c r="WPZ178" s="121"/>
      <c r="WQA178" s="80"/>
      <c r="WQB178" s="4"/>
      <c r="WQC178" s="4"/>
      <c r="WQD178" s="4"/>
      <c r="WQE178" s="4"/>
      <c r="WQF178" s="184"/>
      <c r="WQG178" s="66"/>
      <c r="WQH178" s="83"/>
      <c r="WQI178" s="230"/>
      <c r="WQJ178" s="121"/>
      <c r="WQK178" s="80"/>
      <c r="WQL178" s="4"/>
      <c r="WQM178" s="4"/>
      <c r="WQN178" s="4"/>
      <c r="WQO178" s="4"/>
      <c r="WQP178" s="184"/>
      <c r="WQQ178" s="66"/>
      <c r="WQR178" s="83"/>
      <c r="WQS178" s="230"/>
      <c r="WQT178" s="121"/>
      <c r="WQU178" s="80"/>
      <c r="WQV178" s="4"/>
      <c r="WQW178" s="4"/>
      <c r="WQX178" s="4"/>
      <c r="WQY178" s="4"/>
      <c r="WQZ178" s="184"/>
      <c r="WRA178" s="66"/>
      <c r="WRB178" s="83"/>
      <c r="WRC178" s="230"/>
      <c r="WRD178" s="121"/>
      <c r="WRE178" s="80"/>
      <c r="WRF178" s="4"/>
      <c r="WRG178" s="4"/>
      <c r="WRH178" s="4"/>
      <c r="WRI178" s="4"/>
      <c r="WRJ178" s="184"/>
      <c r="WRK178" s="66"/>
      <c r="WRL178" s="83"/>
      <c r="WRM178" s="230"/>
      <c r="WRN178" s="121"/>
      <c r="WRO178" s="80"/>
      <c r="WRP178" s="4"/>
      <c r="WRQ178" s="4"/>
      <c r="WRR178" s="4"/>
      <c r="WRS178" s="4"/>
      <c r="WRT178" s="184"/>
      <c r="WRU178" s="66"/>
      <c r="WRV178" s="83"/>
      <c r="WRW178" s="230"/>
      <c r="WRX178" s="121"/>
      <c r="WRY178" s="80"/>
      <c r="WRZ178" s="4"/>
      <c r="WSA178" s="4"/>
      <c r="WSB178" s="4"/>
      <c r="WSC178" s="4"/>
      <c r="WSD178" s="184"/>
      <c r="WSE178" s="66"/>
      <c r="WSF178" s="83"/>
      <c r="WSG178" s="230"/>
      <c r="WSH178" s="121"/>
      <c r="WSI178" s="80"/>
      <c r="WSJ178" s="4"/>
      <c r="WSK178" s="4"/>
      <c r="WSL178" s="4"/>
      <c r="WSM178" s="4"/>
      <c r="WSN178" s="184"/>
      <c r="WSO178" s="66"/>
      <c r="WSP178" s="83"/>
      <c r="WSQ178" s="230"/>
      <c r="WSR178" s="121"/>
      <c r="WSS178" s="80"/>
      <c r="WST178" s="4"/>
      <c r="WSU178" s="4"/>
      <c r="WSV178" s="4"/>
      <c r="WSW178" s="4"/>
      <c r="WSX178" s="184"/>
      <c r="WSY178" s="66"/>
      <c r="WSZ178" s="83"/>
      <c r="WTA178" s="230"/>
      <c r="WTB178" s="121"/>
      <c r="WTC178" s="80"/>
      <c r="WTD178" s="4"/>
      <c r="WTE178" s="4"/>
      <c r="WTF178" s="4"/>
      <c r="WTG178" s="4"/>
      <c r="WTH178" s="184"/>
      <c r="WTI178" s="66"/>
      <c r="WTJ178" s="83"/>
      <c r="WTK178" s="230"/>
      <c r="WTL178" s="121"/>
      <c r="WTM178" s="80"/>
      <c r="WTN178" s="4"/>
      <c r="WTO178" s="4"/>
      <c r="WTP178" s="4"/>
      <c r="WTQ178" s="4"/>
      <c r="WTR178" s="184"/>
      <c r="WTS178" s="66"/>
      <c r="WTT178" s="83"/>
      <c r="WTU178" s="230"/>
      <c r="WTV178" s="121"/>
      <c r="WTW178" s="80"/>
      <c r="WTX178" s="4"/>
      <c r="WTY178" s="4"/>
      <c r="WTZ178" s="4"/>
      <c r="WUA178" s="4"/>
      <c r="WUB178" s="184"/>
      <c r="WUC178" s="66"/>
      <c r="WUD178" s="83"/>
      <c r="WUE178" s="230"/>
      <c r="WUF178" s="121"/>
      <c r="WUG178" s="80"/>
      <c r="WUH178" s="4"/>
      <c r="WUI178" s="4"/>
      <c r="WUJ178" s="4"/>
      <c r="WUK178" s="4"/>
      <c r="WUL178" s="184"/>
      <c r="WUM178" s="66"/>
      <c r="WUN178" s="83"/>
      <c r="WUO178" s="230"/>
      <c r="WUP178" s="121"/>
      <c r="WUQ178" s="80"/>
      <c r="WUR178" s="4"/>
      <c r="WUS178" s="4"/>
      <c r="WUT178" s="4"/>
      <c r="WUU178" s="4"/>
      <c r="WUV178" s="184"/>
      <c r="WUW178" s="66"/>
      <c r="WUX178" s="83"/>
      <c r="WUY178" s="230"/>
      <c r="WUZ178" s="121"/>
      <c r="WVA178" s="80"/>
      <c r="WVB178" s="4"/>
      <c r="WVC178" s="4"/>
      <c r="WVD178" s="4"/>
      <c r="WVE178" s="4"/>
      <c r="WVF178" s="184"/>
      <c r="WVG178" s="66"/>
      <c r="WVH178" s="83"/>
      <c r="WVI178" s="230"/>
      <c r="WVJ178" s="121"/>
      <c r="WVK178" s="80"/>
      <c r="WVL178" s="4"/>
      <c r="WVM178" s="4"/>
      <c r="WVN178" s="4"/>
      <c r="WVO178" s="4"/>
      <c r="WVP178" s="184"/>
      <c r="WVQ178" s="66"/>
      <c r="WVR178" s="83"/>
      <c r="WVS178" s="230"/>
      <c r="WVT178" s="121"/>
      <c r="WVU178" s="80"/>
      <c r="WVV178" s="4"/>
      <c r="WVW178" s="4"/>
      <c r="WVX178" s="4"/>
      <c r="WVY178" s="4"/>
      <c r="WVZ178" s="184"/>
      <c r="WWA178" s="66"/>
      <c r="WWB178" s="83"/>
      <c r="WWC178" s="230"/>
      <c r="WWD178" s="121"/>
      <c r="WWE178" s="80"/>
      <c r="WWF178" s="4"/>
      <c r="WWG178" s="4"/>
      <c r="WWH178" s="4"/>
      <c r="WWI178" s="4"/>
      <c r="WWJ178" s="184"/>
      <c r="WWK178" s="66"/>
      <c r="WWL178" s="83"/>
      <c r="WWM178" s="230"/>
      <c r="WWN178" s="121"/>
      <c r="WWO178" s="80"/>
      <c r="WWP178" s="4"/>
      <c r="WWQ178" s="4"/>
      <c r="WWR178" s="4"/>
      <c r="WWS178" s="4"/>
      <c r="WWT178" s="184"/>
      <c r="WWU178" s="66"/>
      <c r="WWV178" s="83"/>
      <c r="WWW178" s="230"/>
      <c r="WWX178" s="121"/>
      <c r="WWY178" s="80"/>
      <c r="WWZ178" s="4"/>
      <c r="WXA178" s="4"/>
      <c r="WXB178" s="4"/>
      <c r="WXC178" s="4"/>
      <c r="WXD178" s="184"/>
      <c r="WXE178" s="66"/>
      <c r="WXF178" s="83"/>
      <c r="WXG178" s="230"/>
      <c r="WXH178" s="121"/>
      <c r="WXI178" s="80"/>
      <c r="WXJ178" s="4"/>
      <c r="WXK178" s="4"/>
      <c r="WXL178" s="4"/>
      <c r="WXM178" s="4"/>
      <c r="WXN178" s="184"/>
      <c r="WXO178" s="66"/>
      <c r="WXP178" s="83"/>
      <c r="WXQ178" s="230"/>
      <c r="WXR178" s="121"/>
      <c r="WXS178" s="80"/>
      <c r="WXT178" s="4"/>
      <c r="WXU178" s="4"/>
      <c r="WXV178" s="4"/>
      <c r="WXW178" s="4"/>
      <c r="WXX178" s="184"/>
      <c r="WXY178" s="66"/>
      <c r="WXZ178" s="83"/>
      <c r="WYA178" s="230"/>
      <c r="WYB178" s="121"/>
      <c r="WYC178" s="80"/>
      <c r="WYD178" s="4"/>
      <c r="WYE178" s="4"/>
      <c r="WYF178" s="4"/>
      <c r="WYG178" s="4"/>
      <c r="WYH178" s="184"/>
      <c r="WYI178" s="66"/>
      <c r="WYJ178" s="83"/>
      <c r="WYK178" s="230"/>
      <c r="WYL178" s="121"/>
      <c r="WYM178" s="80"/>
      <c r="WYN178" s="4"/>
      <c r="WYO178" s="4"/>
      <c r="WYP178" s="4"/>
      <c r="WYQ178" s="4"/>
      <c r="WYR178" s="184"/>
      <c r="WYS178" s="66"/>
      <c r="WYT178" s="83"/>
      <c r="WYU178" s="230"/>
      <c r="WYV178" s="121"/>
      <c r="WYW178" s="80"/>
      <c r="WYX178" s="4"/>
      <c r="WYY178" s="4"/>
      <c r="WYZ178" s="4"/>
      <c r="WZA178" s="4"/>
      <c r="WZB178" s="184"/>
      <c r="WZC178" s="66"/>
      <c r="WZD178" s="83"/>
      <c r="WZE178" s="230"/>
      <c r="WZF178" s="121"/>
      <c r="WZG178" s="80"/>
      <c r="WZH178" s="4"/>
      <c r="WZI178" s="4"/>
      <c r="WZJ178" s="4"/>
      <c r="WZK178" s="4"/>
      <c r="WZL178" s="184"/>
      <c r="WZM178" s="66"/>
      <c r="WZN178" s="83"/>
      <c r="WZO178" s="230"/>
      <c r="WZP178" s="121"/>
      <c r="WZQ178" s="80"/>
      <c r="WZR178" s="4"/>
      <c r="WZS178" s="4"/>
      <c r="WZT178" s="4"/>
      <c r="WZU178" s="4"/>
      <c r="WZV178" s="184"/>
      <c r="WZW178" s="66"/>
      <c r="WZX178" s="83"/>
      <c r="WZY178" s="230"/>
      <c r="WZZ178" s="121"/>
      <c r="XAA178" s="80"/>
      <c r="XAB178" s="4"/>
      <c r="XAC178" s="4"/>
      <c r="XAD178" s="4"/>
      <c r="XAE178" s="4"/>
      <c r="XAF178" s="184"/>
      <c r="XAG178" s="66"/>
      <c r="XAH178" s="83"/>
      <c r="XAI178" s="230"/>
      <c r="XAJ178" s="121"/>
      <c r="XAK178" s="80"/>
      <c r="XAL178" s="4"/>
      <c r="XAM178" s="4"/>
      <c r="XAN178" s="4"/>
      <c r="XAO178" s="4"/>
      <c r="XAP178" s="184"/>
      <c r="XAQ178" s="66"/>
      <c r="XAR178" s="83"/>
      <c r="XAS178" s="230"/>
      <c r="XAT178" s="121"/>
      <c r="XAU178" s="80"/>
      <c r="XAV178" s="4"/>
      <c r="XAW178" s="4"/>
      <c r="XAX178" s="4"/>
      <c r="XAY178" s="4"/>
      <c r="XAZ178" s="184"/>
      <c r="XBA178" s="66"/>
      <c r="XBB178" s="83"/>
      <c r="XBC178" s="230"/>
      <c r="XBD178" s="121"/>
      <c r="XBE178" s="80"/>
      <c r="XBF178" s="4"/>
      <c r="XBG178" s="4"/>
      <c r="XBH178" s="4"/>
      <c r="XBI178" s="4"/>
      <c r="XBJ178" s="184"/>
      <c r="XBK178" s="66"/>
      <c r="XBL178" s="83"/>
      <c r="XBM178" s="230"/>
      <c r="XBN178" s="121"/>
      <c r="XBO178" s="80"/>
      <c r="XBP178" s="4"/>
      <c r="XBQ178" s="4"/>
      <c r="XBR178" s="4"/>
      <c r="XBS178" s="4"/>
      <c r="XBT178" s="184"/>
      <c r="XBU178" s="66"/>
      <c r="XBV178" s="83"/>
      <c r="XBW178" s="230"/>
      <c r="XBX178" s="121"/>
      <c r="XBY178" s="80"/>
      <c r="XBZ178" s="4"/>
      <c r="XCA178" s="4"/>
      <c r="XCB178" s="4"/>
      <c r="XCC178" s="4"/>
      <c r="XCD178" s="184"/>
      <c r="XCE178" s="66"/>
      <c r="XCF178" s="83"/>
      <c r="XCG178" s="230"/>
      <c r="XCH178" s="121"/>
      <c r="XCI178" s="80"/>
      <c r="XCJ178" s="4"/>
      <c r="XCK178" s="4"/>
      <c r="XCL178" s="4"/>
      <c r="XCM178" s="4"/>
      <c r="XCN178" s="184"/>
      <c r="XCO178" s="66"/>
      <c r="XCP178" s="83"/>
      <c r="XCQ178" s="230"/>
      <c r="XCR178" s="121"/>
      <c r="XCS178" s="80"/>
      <c r="XCT178" s="4"/>
      <c r="XCU178" s="4"/>
      <c r="XCV178" s="4"/>
      <c r="XCW178" s="4"/>
      <c r="XCX178" s="184"/>
      <c r="XCY178" s="66"/>
      <c r="XCZ178" s="83"/>
      <c r="XDA178" s="230"/>
      <c r="XDB178" s="121"/>
      <c r="XDC178" s="80"/>
      <c r="XDD178" s="4"/>
      <c r="XDE178" s="4"/>
      <c r="XDF178" s="4"/>
      <c r="XDG178" s="4"/>
      <c r="XDH178" s="184"/>
      <c r="XDI178" s="66"/>
      <c r="XDJ178" s="83"/>
      <c r="XDK178" s="230"/>
      <c r="XDL178" s="121"/>
      <c r="XDM178" s="80"/>
      <c r="XDN178" s="4"/>
      <c r="XDO178" s="4"/>
      <c r="XDP178" s="4"/>
      <c r="XDQ178" s="4"/>
      <c r="XDR178" s="184"/>
      <c r="XDS178" s="66"/>
      <c r="XDT178" s="83"/>
      <c r="XDU178" s="230"/>
      <c r="XDV178" s="121"/>
      <c r="XDW178" s="80"/>
      <c r="XDX178" s="4"/>
      <c r="XDY178" s="4"/>
      <c r="XDZ178" s="4"/>
      <c r="XEA178" s="4"/>
      <c r="XEB178" s="184"/>
      <c r="XEC178" s="66"/>
      <c r="XED178" s="83"/>
      <c r="XEE178" s="230"/>
      <c r="XEF178" s="121"/>
      <c r="XEG178" s="80"/>
      <c r="XEH178" s="4"/>
      <c r="XEI178" s="4"/>
      <c r="XEJ178" s="4"/>
      <c r="XEK178" s="4"/>
      <c r="XEL178" s="184"/>
      <c r="XEM178" s="66"/>
      <c r="XEN178" s="83"/>
      <c r="XEO178" s="230"/>
      <c r="XEP178" s="121"/>
      <c r="XEQ178" s="80"/>
      <c r="XER178" s="4"/>
      <c r="XES178" s="4"/>
      <c r="XET178" s="4"/>
      <c r="XEU178" s="4"/>
      <c r="XEV178" s="184"/>
      <c r="XEW178" s="66"/>
      <c r="XEX178" s="83"/>
      <c r="XEY178" s="230"/>
      <c r="XEZ178" s="121"/>
      <c r="XFA178" s="80"/>
      <c r="XFB178" s="4"/>
      <c r="XFC178" s="4"/>
      <c r="XFD178" s="4"/>
    </row>
    <row r="179" spans="1:16384" s="279" customFormat="1">
      <c r="A179" s="58" t="s">
        <v>291</v>
      </c>
      <c r="B179" s="182">
        <v>148</v>
      </c>
      <c r="C179" s="182">
        <v>1003</v>
      </c>
      <c r="D179" s="182">
        <v>9990058750</v>
      </c>
      <c r="E179" s="182">
        <v>360</v>
      </c>
      <c r="F179" s="291"/>
      <c r="G179" s="291"/>
      <c r="H179" s="84">
        <v>0</v>
      </c>
      <c r="I179" s="84">
        <v>0</v>
      </c>
      <c r="J179" s="84">
        <v>0</v>
      </c>
      <c r="K179" s="277">
        <f>I179-J179</f>
        <v>0</v>
      </c>
      <c r="L179" s="278"/>
      <c r="M179" s="127">
        <f t="shared" si="66"/>
        <v>0</v>
      </c>
      <c r="N179" s="53">
        <f t="shared" si="67"/>
        <v>0</v>
      </c>
    </row>
    <row r="180" spans="1:16384" s="279" customFormat="1">
      <c r="A180" s="58" t="s">
        <v>291</v>
      </c>
      <c r="B180" s="182">
        <v>148</v>
      </c>
      <c r="C180" s="182">
        <v>1003</v>
      </c>
      <c r="D180" s="182">
        <v>9990058750</v>
      </c>
      <c r="E180" s="182">
        <v>360</v>
      </c>
      <c r="F180" s="291" t="s">
        <v>324</v>
      </c>
      <c r="G180" s="291" t="s">
        <v>223</v>
      </c>
      <c r="H180" s="84">
        <v>862125</v>
      </c>
      <c r="I180" s="84">
        <v>862125</v>
      </c>
      <c r="J180" s="84">
        <v>862125</v>
      </c>
      <c r="K180" s="277">
        <f>I180-J180</f>
        <v>0</v>
      </c>
      <c r="L180" s="278"/>
      <c r="M180" s="127">
        <f t="shared" ref="M180" si="68">H180-I180</f>
        <v>0</v>
      </c>
      <c r="N180" s="53">
        <f t="shared" ref="N180" si="69">H180-J180</f>
        <v>0</v>
      </c>
    </row>
    <row r="181" spans="1:16384" s="175" customFormat="1" ht="76.5">
      <c r="A181" s="80" t="s">
        <v>297</v>
      </c>
      <c r="B181" s="4">
        <v>148</v>
      </c>
      <c r="C181" s="4">
        <v>1003</v>
      </c>
      <c r="D181" s="4">
        <v>9990058680</v>
      </c>
      <c r="E181" s="4" t="s">
        <v>1</v>
      </c>
      <c r="F181" s="184"/>
      <c r="G181" s="66"/>
      <c r="H181" s="83">
        <f>SUM(H182:H182)</f>
        <v>0</v>
      </c>
      <c r="I181" s="230">
        <f>SUM(I182:I182)</f>
        <v>0</v>
      </c>
      <c r="J181" s="121">
        <f>SUM(J182:J182)</f>
        <v>0</v>
      </c>
      <c r="K181" s="121">
        <f>SUM(K182:K182)</f>
        <v>0</v>
      </c>
      <c r="L181" s="4"/>
      <c r="M181" s="127">
        <f t="shared" si="54"/>
        <v>0</v>
      </c>
      <c r="N181" s="53">
        <f t="shared" si="55"/>
        <v>0</v>
      </c>
      <c r="O181" s="4"/>
      <c r="P181" s="184"/>
      <c r="Q181" s="66"/>
      <c r="R181" s="83"/>
      <c r="S181" s="230"/>
      <c r="T181" s="121"/>
      <c r="U181" s="80"/>
      <c r="V181" s="4"/>
      <c r="W181" s="4"/>
      <c r="X181" s="4"/>
      <c r="Y181" s="4"/>
      <c r="Z181" s="184"/>
      <c r="AA181" s="66"/>
      <c r="AB181" s="83"/>
      <c r="AC181" s="230"/>
      <c r="AD181" s="121"/>
      <c r="AE181" s="80"/>
      <c r="AF181" s="4"/>
      <c r="AG181" s="4"/>
      <c r="AH181" s="4"/>
      <c r="AI181" s="4"/>
      <c r="AJ181" s="184"/>
      <c r="AK181" s="66"/>
      <c r="AL181" s="83"/>
      <c r="AM181" s="230"/>
      <c r="AN181" s="121"/>
      <c r="AO181" s="80"/>
      <c r="AP181" s="4"/>
      <c r="AQ181" s="4"/>
      <c r="AR181" s="4"/>
      <c r="AS181" s="4"/>
      <c r="AT181" s="184"/>
      <c r="AU181" s="66"/>
      <c r="AV181" s="83"/>
      <c r="AW181" s="230"/>
      <c r="AX181" s="121"/>
      <c r="AY181" s="80"/>
      <c r="AZ181" s="4"/>
      <c r="BA181" s="4"/>
      <c r="BB181" s="4"/>
      <c r="BC181" s="4"/>
      <c r="BD181" s="184"/>
      <c r="BE181" s="66"/>
      <c r="BF181" s="83"/>
      <c r="BG181" s="230"/>
      <c r="BH181" s="121"/>
      <c r="BI181" s="80"/>
      <c r="BJ181" s="4"/>
      <c r="BK181" s="4"/>
      <c r="BL181" s="4"/>
      <c r="BM181" s="4"/>
      <c r="BN181" s="184"/>
      <c r="BO181" s="66"/>
      <c r="BP181" s="83"/>
      <c r="BQ181" s="230"/>
      <c r="BR181" s="121"/>
      <c r="BS181" s="80"/>
      <c r="BT181" s="4"/>
      <c r="BU181" s="4"/>
      <c r="BV181" s="4"/>
      <c r="BW181" s="4"/>
      <c r="BX181" s="184"/>
      <c r="BY181" s="66"/>
      <c r="BZ181" s="83"/>
      <c r="CA181" s="230"/>
      <c r="CB181" s="121"/>
      <c r="CC181" s="80"/>
      <c r="CD181" s="4"/>
      <c r="CE181" s="4"/>
      <c r="CF181" s="4"/>
      <c r="CG181" s="4"/>
      <c r="CH181" s="184"/>
      <c r="CI181" s="66"/>
      <c r="CJ181" s="83"/>
      <c r="CK181" s="230"/>
      <c r="CL181" s="121"/>
      <c r="CM181" s="80"/>
      <c r="CN181" s="4"/>
      <c r="CO181" s="4"/>
      <c r="CP181" s="4"/>
      <c r="CQ181" s="4"/>
      <c r="CR181" s="184"/>
      <c r="CS181" s="66"/>
      <c r="CT181" s="83"/>
      <c r="CU181" s="230"/>
      <c r="CV181" s="121"/>
      <c r="CW181" s="80"/>
      <c r="CX181" s="4"/>
      <c r="CY181" s="4"/>
      <c r="CZ181" s="4"/>
      <c r="DA181" s="4"/>
      <c r="DB181" s="184"/>
      <c r="DC181" s="66"/>
      <c r="DD181" s="83"/>
      <c r="DE181" s="230"/>
      <c r="DF181" s="121"/>
      <c r="DG181" s="80"/>
      <c r="DH181" s="4"/>
      <c r="DI181" s="4"/>
      <c r="DJ181" s="4"/>
      <c r="DK181" s="4"/>
      <c r="DL181" s="184"/>
      <c r="DM181" s="66"/>
      <c r="DN181" s="83"/>
      <c r="DO181" s="230"/>
      <c r="DP181" s="121"/>
      <c r="DQ181" s="80"/>
      <c r="DR181" s="4"/>
      <c r="DS181" s="4"/>
      <c r="DT181" s="4"/>
      <c r="DU181" s="4"/>
      <c r="DV181" s="184"/>
      <c r="DW181" s="66"/>
      <c r="DX181" s="83"/>
      <c r="DY181" s="230"/>
      <c r="DZ181" s="121"/>
      <c r="EA181" s="80"/>
      <c r="EB181" s="4"/>
      <c r="EC181" s="4"/>
      <c r="ED181" s="4"/>
      <c r="EE181" s="4"/>
      <c r="EF181" s="184"/>
      <c r="EG181" s="66"/>
      <c r="EH181" s="83"/>
      <c r="EI181" s="230"/>
      <c r="EJ181" s="121"/>
      <c r="EK181" s="80"/>
      <c r="EL181" s="4"/>
      <c r="EM181" s="4"/>
      <c r="EN181" s="4"/>
      <c r="EO181" s="4"/>
      <c r="EP181" s="184"/>
      <c r="EQ181" s="66"/>
      <c r="ER181" s="83"/>
      <c r="ES181" s="230"/>
      <c r="ET181" s="121"/>
      <c r="EU181" s="80"/>
      <c r="EV181" s="4"/>
      <c r="EW181" s="4"/>
      <c r="EX181" s="4"/>
      <c r="EY181" s="4"/>
      <c r="EZ181" s="184"/>
      <c r="FA181" s="66"/>
      <c r="FB181" s="83"/>
      <c r="FC181" s="230"/>
      <c r="FD181" s="121"/>
      <c r="FE181" s="80"/>
      <c r="FF181" s="4"/>
      <c r="FG181" s="4"/>
      <c r="FH181" s="4"/>
      <c r="FI181" s="4"/>
      <c r="FJ181" s="184"/>
      <c r="FK181" s="66"/>
      <c r="FL181" s="83"/>
      <c r="FM181" s="230"/>
      <c r="FN181" s="121"/>
      <c r="FO181" s="80"/>
      <c r="FP181" s="4"/>
      <c r="FQ181" s="4"/>
      <c r="FR181" s="4"/>
      <c r="FS181" s="4"/>
      <c r="FT181" s="184"/>
      <c r="FU181" s="66"/>
      <c r="FV181" s="83"/>
      <c r="FW181" s="230"/>
      <c r="FX181" s="121"/>
      <c r="FY181" s="80"/>
      <c r="FZ181" s="4"/>
      <c r="GA181" s="4"/>
      <c r="GB181" s="4"/>
      <c r="GC181" s="4"/>
      <c r="GD181" s="184"/>
      <c r="GE181" s="66"/>
      <c r="GF181" s="83"/>
      <c r="GG181" s="230"/>
      <c r="GH181" s="121"/>
      <c r="GI181" s="80"/>
      <c r="GJ181" s="4"/>
      <c r="GK181" s="4"/>
      <c r="GL181" s="4"/>
      <c r="GM181" s="4"/>
      <c r="GN181" s="184"/>
      <c r="GO181" s="66"/>
      <c r="GP181" s="83"/>
      <c r="GQ181" s="230"/>
      <c r="GR181" s="121"/>
      <c r="GS181" s="80"/>
      <c r="GT181" s="4"/>
      <c r="GU181" s="4"/>
      <c r="GV181" s="4"/>
      <c r="GW181" s="4"/>
      <c r="GX181" s="184"/>
      <c r="GY181" s="66"/>
      <c r="GZ181" s="83"/>
      <c r="HA181" s="230"/>
      <c r="HB181" s="121"/>
      <c r="HC181" s="80"/>
      <c r="HD181" s="4"/>
      <c r="HE181" s="4"/>
      <c r="HF181" s="4"/>
      <c r="HG181" s="4"/>
      <c r="HH181" s="184"/>
      <c r="HI181" s="66"/>
      <c r="HJ181" s="83"/>
      <c r="HK181" s="230"/>
      <c r="HL181" s="121"/>
      <c r="HM181" s="80"/>
      <c r="HN181" s="4"/>
      <c r="HO181" s="4"/>
      <c r="HP181" s="4"/>
      <c r="HQ181" s="4"/>
      <c r="HR181" s="184"/>
      <c r="HS181" s="66"/>
      <c r="HT181" s="83"/>
      <c r="HU181" s="230"/>
      <c r="HV181" s="121"/>
      <c r="HW181" s="80"/>
      <c r="HX181" s="4"/>
      <c r="HY181" s="4"/>
      <c r="HZ181" s="4"/>
      <c r="IA181" s="4"/>
      <c r="IB181" s="184"/>
      <c r="IC181" s="66"/>
      <c r="ID181" s="83"/>
      <c r="IE181" s="230"/>
      <c r="IF181" s="121"/>
      <c r="IG181" s="80"/>
      <c r="IH181" s="4"/>
      <c r="II181" s="4"/>
      <c r="IJ181" s="4"/>
      <c r="IK181" s="4"/>
      <c r="IL181" s="184"/>
      <c r="IM181" s="66"/>
      <c r="IN181" s="83"/>
      <c r="IO181" s="230"/>
      <c r="IP181" s="121"/>
      <c r="IQ181" s="80"/>
      <c r="IR181" s="4"/>
      <c r="IS181" s="4"/>
      <c r="IT181" s="4"/>
      <c r="IU181" s="4"/>
      <c r="IV181" s="184"/>
      <c r="IW181" s="66"/>
      <c r="IX181" s="83"/>
      <c r="IY181" s="230"/>
      <c r="IZ181" s="121"/>
      <c r="JA181" s="80"/>
      <c r="JB181" s="4"/>
      <c r="JC181" s="4"/>
      <c r="JD181" s="4"/>
      <c r="JE181" s="4"/>
      <c r="JF181" s="184"/>
      <c r="JG181" s="66"/>
      <c r="JH181" s="83"/>
      <c r="JI181" s="230"/>
      <c r="JJ181" s="121"/>
      <c r="JK181" s="80"/>
      <c r="JL181" s="4"/>
      <c r="JM181" s="4"/>
      <c r="JN181" s="4"/>
      <c r="JO181" s="4"/>
      <c r="JP181" s="184"/>
      <c r="JQ181" s="66"/>
      <c r="JR181" s="83"/>
      <c r="JS181" s="230"/>
      <c r="JT181" s="121"/>
      <c r="JU181" s="80"/>
      <c r="JV181" s="4"/>
      <c r="JW181" s="4"/>
      <c r="JX181" s="4"/>
      <c r="JY181" s="4"/>
      <c r="JZ181" s="184"/>
      <c r="KA181" s="66"/>
      <c r="KB181" s="83"/>
      <c r="KC181" s="230"/>
      <c r="KD181" s="121"/>
      <c r="KE181" s="80"/>
      <c r="KF181" s="4"/>
      <c r="KG181" s="4"/>
      <c r="KH181" s="4"/>
      <c r="KI181" s="4"/>
      <c r="KJ181" s="184"/>
      <c r="KK181" s="66"/>
      <c r="KL181" s="83"/>
      <c r="KM181" s="230"/>
      <c r="KN181" s="121"/>
      <c r="KO181" s="80"/>
      <c r="KP181" s="4"/>
      <c r="KQ181" s="4"/>
      <c r="KR181" s="4"/>
      <c r="KS181" s="4"/>
      <c r="KT181" s="184"/>
      <c r="KU181" s="66"/>
      <c r="KV181" s="83"/>
      <c r="KW181" s="230"/>
      <c r="KX181" s="121"/>
      <c r="KY181" s="80"/>
      <c r="KZ181" s="4"/>
      <c r="LA181" s="4"/>
      <c r="LB181" s="4"/>
      <c r="LC181" s="4"/>
      <c r="LD181" s="184"/>
      <c r="LE181" s="66"/>
      <c r="LF181" s="83"/>
      <c r="LG181" s="230"/>
      <c r="LH181" s="121"/>
      <c r="LI181" s="80"/>
      <c r="LJ181" s="4"/>
      <c r="LK181" s="4"/>
      <c r="LL181" s="4"/>
      <c r="LM181" s="4"/>
      <c r="LN181" s="184"/>
      <c r="LO181" s="66"/>
      <c r="LP181" s="83"/>
      <c r="LQ181" s="230"/>
      <c r="LR181" s="121"/>
      <c r="LS181" s="80"/>
      <c r="LT181" s="4"/>
      <c r="LU181" s="4"/>
      <c r="LV181" s="4"/>
      <c r="LW181" s="4"/>
      <c r="LX181" s="184"/>
      <c r="LY181" s="66"/>
      <c r="LZ181" s="83"/>
      <c r="MA181" s="230"/>
      <c r="MB181" s="121"/>
      <c r="MC181" s="80"/>
      <c r="MD181" s="4"/>
      <c r="ME181" s="4"/>
      <c r="MF181" s="4"/>
      <c r="MG181" s="4"/>
      <c r="MH181" s="184"/>
      <c r="MI181" s="66"/>
      <c r="MJ181" s="83"/>
      <c r="MK181" s="230"/>
      <c r="ML181" s="121"/>
      <c r="MM181" s="80"/>
      <c r="MN181" s="4"/>
      <c r="MO181" s="4"/>
      <c r="MP181" s="4"/>
      <c r="MQ181" s="4"/>
      <c r="MR181" s="184"/>
      <c r="MS181" s="66"/>
      <c r="MT181" s="83"/>
      <c r="MU181" s="230"/>
      <c r="MV181" s="121"/>
      <c r="MW181" s="80"/>
      <c r="MX181" s="4"/>
      <c r="MY181" s="4"/>
      <c r="MZ181" s="4"/>
      <c r="NA181" s="4"/>
      <c r="NB181" s="184"/>
      <c r="NC181" s="66"/>
      <c r="ND181" s="83"/>
      <c r="NE181" s="230"/>
      <c r="NF181" s="121"/>
      <c r="NG181" s="80"/>
      <c r="NH181" s="4"/>
      <c r="NI181" s="4"/>
      <c r="NJ181" s="4"/>
      <c r="NK181" s="4"/>
      <c r="NL181" s="184"/>
      <c r="NM181" s="66"/>
      <c r="NN181" s="83"/>
      <c r="NO181" s="230"/>
      <c r="NP181" s="121"/>
      <c r="NQ181" s="80"/>
      <c r="NR181" s="4"/>
      <c r="NS181" s="4"/>
      <c r="NT181" s="4"/>
      <c r="NU181" s="4"/>
      <c r="NV181" s="184"/>
      <c r="NW181" s="66"/>
      <c r="NX181" s="83"/>
      <c r="NY181" s="230"/>
      <c r="NZ181" s="121"/>
      <c r="OA181" s="80"/>
      <c r="OB181" s="4"/>
      <c r="OC181" s="4"/>
      <c r="OD181" s="4"/>
      <c r="OE181" s="4"/>
      <c r="OF181" s="184"/>
      <c r="OG181" s="66"/>
      <c r="OH181" s="83"/>
      <c r="OI181" s="230"/>
      <c r="OJ181" s="121"/>
      <c r="OK181" s="80"/>
      <c r="OL181" s="4"/>
      <c r="OM181" s="4"/>
      <c r="ON181" s="4"/>
      <c r="OO181" s="4"/>
      <c r="OP181" s="184"/>
      <c r="OQ181" s="66"/>
      <c r="OR181" s="83"/>
      <c r="OS181" s="230"/>
      <c r="OT181" s="121"/>
      <c r="OU181" s="80"/>
      <c r="OV181" s="4"/>
      <c r="OW181" s="4"/>
      <c r="OX181" s="4"/>
      <c r="OY181" s="4"/>
      <c r="OZ181" s="184"/>
      <c r="PA181" s="66"/>
      <c r="PB181" s="83"/>
      <c r="PC181" s="230"/>
      <c r="PD181" s="121"/>
      <c r="PE181" s="80"/>
      <c r="PF181" s="4"/>
      <c r="PG181" s="4"/>
      <c r="PH181" s="4"/>
      <c r="PI181" s="4"/>
      <c r="PJ181" s="184"/>
      <c r="PK181" s="66"/>
      <c r="PL181" s="83"/>
      <c r="PM181" s="230"/>
      <c r="PN181" s="121"/>
      <c r="PO181" s="80"/>
      <c r="PP181" s="4"/>
      <c r="PQ181" s="4"/>
      <c r="PR181" s="4"/>
      <c r="PS181" s="4"/>
      <c r="PT181" s="184"/>
      <c r="PU181" s="66"/>
      <c r="PV181" s="83"/>
      <c r="PW181" s="230"/>
      <c r="PX181" s="121"/>
      <c r="PY181" s="80"/>
      <c r="PZ181" s="4"/>
      <c r="QA181" s="4"/>
      <c r="QB181" s="4"/>
      <c r="QC181" s="4"/>
      <c r="QD181" s="184"/>
      <c r="QE181" s="66"/>
      <c r="QF181" s="83"/>
      <c r="QG181" s="230"/>
      <c r="QH181" s="121"/>
      <c r="QI181" s="80"/>
      <c r="QJ181" s="4"/>
      <c r="QK181" s="4"/>
      <c r="QL181" s="4"/>
      <c r="QM181" s="4"/>
      <c r="QN181" s="184"/>
      <c r="QO181" s="66"/>
      <c r="QP181" s="83"/>
      <c r="QQ181" s="230"/>
      <c r="QR181" s="121"/>
      <c r="QS181" s="80"/>
      <c r="QT181" s="4"/>
      <c r="QU181" s="4"/>
      <c r="QV181" s="4"/>
      <c r="QW181" s="4"/>
      <c r="QX181" s="184"/>
      <c r="QY181" s="66"/>
      <c r="QZ181" s="83"/>
      <c r="RA181" s="230"/>
      <c r="RB181" s="121"/>
      <c r="RC181" s="80"/>
      <c r="RD181" s="4"/>
      <c r="RE181" s="4"/>
      <c r="RF181" s="4"/>
      <c r="RG181" s="4"/>
      <c r="RH181" s="184"/>
      <c r="RI181" s="66"/>
      <c r="RJ181" s="83"/>
      <c r="RK181" s="230"/>
      <c r="RL181" s="121"/>
      <c r="RM181" s="80"/>
      <c r="RN181" s="4"/>
      <c r="RO181" s="4"/>
      <c r="RP181" s="4"/>
      <c r="RQ181" s="4"/>
      <c r="RR181" s="184"/>
      <c r="RS181" s="66"/>
      <c r="RT181" s="83"/>
      <c r="RU181" s="230"/>
      <c r="RV181" s="121"/>
      <c r="RW181" s="80"/>
      <c r="RX181" s="4"/>
      <c r="RY181" s="4"/>
      <c r="RZ181" s="4"/>
      <c r="SA181" s="4"/>
      <c r="SB181" s="184"/>
      <c r="SC181" s="66"/>
      <c r="SD181" s="83"/>
      <c r="SE181" s="230"/>
      <c r="SF181" s="121"/>
      <c r="SG181" s="80"/>
      <c r="SH181" s="4"/>
      <c r="SI181" s="4"/>
      <c r="SJ181" s="4"/>
      <c r="SK181" s="4"/>
      <c r="SL181" s="184"/>
      <c r="SM181" s="66"/>
      <c r="SN181" s="83"/>
      <c r="SO181" s="230"/>
      <c r="SP181" s="121"/>
      <c r="SQ181" s="80"/>
      <c r="SR181" s="4"/>
      <c r="SS181" s="4"/>
      <c r="ST181" s="4"/>
      <c r="SU181" s="4"/>
      <c r="SV181" s="184"/>
      <c r="SW181" s="66"/>
      <c r="SX181" s="83"/>
      <c r="SY181" s="230"/>
      <c r="SZ181" s="121"/>
      <c r="TA181" s="80"/>
      <c r="TB181" s="4"/>
      <c r="TC181" s="4"/>
      <c r="TD181" s="4"/>
      <c r="TE181" s="4"/>
      <c r="TF181" s="184"/>
      <c r="TG181" s="66"/>
      <c r="TH181" s="83"/>
      <c r="TI181" s="230"/>
      <c r="TJ181" s="121"/>
      <c r="TK181" s="80"/>
      <c r="TL181" s="4"/>
      <c r="TM181" s="4"/>
      <c r="TN181" s="4"/>
      <c r="TO181" s="4"/>
      <c r="TP181" s="184"/>
      <c r="TQ181" s="66"/>
      <c r="TR181" s="83"/>
      <c r="TS181" s="230"/>
      <c r="TT181" s="121"/>
      <c r="TU181" s="80"/>
      <c r="TV181" s="4"/>
      <c r="TW181" s="4"/>
      <c r="TX181" s="4"/>
      <c r="TY181" s="4"/>
      <c r="TZ181" s="184"/>
      <c r="UA181" s="66"/>
      <c r="UB181" s="83"/>
      <c r="UC181" s="230"/>
      <c r="UD181" s="121"/>
      <c r="UE181" s="80"/>
      <c r="UF181" s="4"/>
      <c r="UG181" s="4"/>
      <c r="UH181" s="4"/>
      <c r="UI181" s="4"/>
      <c r="UJ181" s="184"/>
      <c r="UK181" s="66"/>
      <c r="UL181" s="83"/>
      <c r="UM181" s="230"/>
      <c r="UN181" s="121"/>
      <c r="UO181" s="80"/>
      <c r="UP181" s="4"/>
      <c r="UQ181" s="4"/>
      <c r="UR181" s="4"/>
      <c r="US181" s="4"/>
      <c r="UT181" s="184"/>
      <c r="UU181" s="66"/>
      <c r="UV181" s="83"/>
      <c r="UW181" s="230"/>
      <c r="UX181" s="121"/>
      <c r="UY181" s="80"/>
      <c r="UZ181" s="4"/>
      <c r="VA181" s="4"/>
      <c r="VB181" s="4"/>
      <c r="VC181" s="4"/>
      <c r="VD181" s="184"/>
      <c r="VE181" s="66"/>
      <c r="VF181" s="83"/>
      <c r="VG181" s="230"/>
      <c r="VH181" s="121"/>
      <c r="VI181" s="80"/>
      <c r="VJ181" s="4"/>
      <c r="VK181" s="4"/>
      <c r="VL181" s="4"/>
      <c r="VM181" s="4"/>
      <c r="VN181" s="184"/>
      <c r="VO181" s="66"/>
      <c r="VP181" s="83"/>
      <c r="VQ181" s="230"/>
      <c r="VR181" s="121"/>
      <c r="VS181" s="80"/>
      <c r="VT181" s="4"/>
      <c r="VU181" s="4"/>
      <c r="VV181" s="4"/>
      <c r="VW181" s="4"/>
      <c r="VX181" s="184"/>
      <c r="VY181" s="66"/>
      <c r="VZ181" s="83"/>
      <c r="WA181" s="230"/>
      <c r="WB181" s="121"/>
      <c r="WC181" s="80"/>
      <c r="WD181" s="4"/>
      <c r="WE181" s="4"/>
      <c r="WF181" s="4"/>
      <c r="WG181" s="4"/>
      <c r="WH181" s="184"/>
      <c r="WI181" s="66"/>
      <c r="WJ181" s="83"/>
      <c r="WK181" s="230"/>
      <c r="WL181" s="121"/>
      <c r="WM181" s="80"/>
      <c r="WN181" s="4"/>
      <c r="WO181" s="4"/>
      <c r="WP181" s="4"/>
      <c r="WQ181" s="4"/>
      <c r="WR181" s="184"/>
      <c r="WS181" s="66"/>
      <c r="WT181" s="83"/>
      <c r="WU181" s="230"/>
      <c r="WV181" s="121"/>
      <c r="WW181" s="80"/>
      <c r="WX181" s="4"/>
      <c r="WY181" s="4"/>
      <c r="WZ181" s="4"/>
      <c r="XA181" s="4"/>
      <c r="XB181" s="184"/>
      <c r="XC181" s="66"/>
      <c r="XD181" s="83"/>
      <c r="XE181" s="230"/>
      <c r="XF181" s="121"/>
      <c r="XG181" s="80"/>
      <c r="XH181" s="4"/>
      <c r="XI181" s="4"/>
      <c r="XJ181" s="4"/>
      <c r="XK181" s="4"/>
      <c r="XL181" s="184"/>
      <c r="XM181" s="66"/>
      <c r="XN181" s="83"/>
      <c r="XO181" s="230"/>
      <c r="XP181" s="121"/>
      <c r="XQ181" s="80"/>
      <c r="XR181" s="4"/>
      <c r="XS181" s="4"/>
      <c r="XT181" s="4"/>
      <c r="XU181" s="4"/>
      <c r="XV181" s="184"/>
      <c r="XW181" s="66"/>
      <c r="XX181" s="83"/>
      <c r="XY181" s="230"/>
      <c r="XZ181" s="121"/>
      <c r="YA181" s="80"/>
      <c r="YB181" s="4"/>
      <c r="YC181" s="4"/>
      <c r="YD181" s="4"/>
      <c r="YE181" s="4"/>
      <c r="YF181" s="184"/>
      <c r="YG181" s="66"/>
      <c r="YH181" s="83"/>
      <c r="YI181" s="230"/>
      <c r="YJ181" s="121"/>
      <c r="YK181" s="80"/>
      <c r="YL181" s="4"/>
      <c r="YM181" s="4"/>
      <c r="YN181" s="4"/>
      <c r="YO181" s="4"/>
      <c r="YP181" s="184"/>
      <c r="YQ181" s="66"/>
      <c r="YR181" s="83"/>
      <c r="YS181" s="230"/>
      <c r="YT181" s="121"/>
      <c r="YU181" s="80"/>
      <c r="YV181" s="4"/>
      <c r="YW181" s="4"/>
      <c r="YX181" s="4"/>
      <c r="YY181" s="4"/>
      <c r="YZ181" s="184"/>
      <c r="ZA181" s="66"/>
      <c r="ZB181" s="83"/>
      <c r="ZC181" s="230"/>
      <c r="ZD181" s="121"/>
      <c r="ZE181" s="80"/>
      <c r="ZF181" s="4"/>
      <c r="ZG181" s="4"/>
      <c r="ZH181" s="4"/>
      <c r="ZI181" s="4"/>
      <c r="ZJ181" s="184"/>
      <c r="ZK181" s="66"/>
      <c r="ZL181" s="83"/>
      <c r="ZM181" s="230"/>
      <c r="ZN181" s="121"/>
      <c r="ZO181" s="80"/>
      <c r="ZP181" s="4"/>
      <c r="ZQ181" s="4"/>
      <c r="ZR181" s="4"/>
      <c r="ZS181" s="4"/>
      <c r="ZT181" s="184"/>
      <c r="ZU181" s="66"/>
      <c r="ZV181" s="83"/>
      <c r="ZW181" s="230"/>
      <c r="ZX181" s="121"/>
      <c r="ZY181" s="80"/>
      <c r="ZZ181" s="4"/>
      <c r="AAA181" s="4"/>
      <c r="AAB181" s="4"/>
      <c r="AAC181" s="4"/>
      <c r="AAD181" s="184"/>
      <c r="AAE181" s="66"/>
      <c r="AAF181" s="83"/>
      <c r="AAG181" s="230"/>
      <c r="AAH181" s="121"/>
      <c r="AAI181" s="80"/>
      <c r="AAJ181" s="4"/>
      <c r="AAK181" s="4"/>
      <c r="AAL181" s="4"/>
      <c r="AAM181" s="4"/>
      <c r="AAN181" s="184"/>
      <c r="AAO181" s="66"/>
      <c r="AAP181" s="83"/>
      <c r="AAQ181" s="230"/>
      <c r="AAR181" s="121"/>
      <c r="AAS181" s="80"/>
      <c r="AAT181" s="4"/>
      <c r="AAU181" s="4"/>
      <c r="AAV181" s="4"/>
      <c r="AAW181" s="4"/>
      <c r="AAX181" s="184"/>
      <c r="AAY181" s="66"/>
      <c r="AAZ181" s="83"/>
      <c r="ABA181" s="230"/>
      <c r="ABB181" s="121"/>
      <c r="ABC181" s="80"/>
      <c r="ABD181" s="4"/>
      <c r="ABE181" s="4"/>
      <c r="ABF181" s="4"/>
      <c r="ABG181" s="4"/>
      <c r="ABH181" s="184"/>
      <c r="ABI181" s="66"/>
      <c r="ABJ181" s="83"/>
      <c r="ABK181" s="230"/>
      <c r="ABL181" s="121"/>
      <c r="ABM181" s="80"/>
      <c r="ABN181" s="4"/>
      <c r="ABO181" s="4"/>
      <c r="ABP181" s="4"/>
      <c r="ABQ181" s="4"/>
      <c r="ABR181" s="184"/>
      <c r="ABS181" s="66"/>
      <c r="ABT181" s="83"/>
      <c r="ABU181" s="230"/>
      <c r="ABV181" s="121"/>
      <c r="ABW181" s="80"/>
      <c r="ABX181" s="4"/>
      <c r="ABY181" s="4"/>
      <c r="ABZ181" s="4"/>
      <c r="ACA181" s="4"/>
      <c r="ACB181" s="184"/>
      <c r="ACC181" s="66"/>
      <c r="ACD181" s="83"/>
      <c r="ACE181" s="230"/>
      <c r="ACF181" s="121"/>
      <c r="ACG181" s="80"/>
      <c r="ACH181" s="4"/>
      <c r="ACI181" s="4"/>
      <c r="ACJ181" s="4"/>
      <c r="ACK181" s="4"/>
      <c r="ACL181" s="184"/>
      <c r="ACM181" s="66"/>
      <c r="ACN181" s="83"/>
      <c r="ACO181" s="230"/>
      <c r="ACP181" s="121"/>
      <c r="ACQ181" s="80"/>
      <c r="ACR181" s="4"/>
      <c r="ACS181" s="4"/>
      <c r="ACT181" s="4"/>
      <c r="ACU181" s="4"/>
      <c r="ACV181" s="184"/>
      <c r="ACW181" s="66"/>
      <c r="ACX181" s="83"/>
      <c r="ACY181" s="230"/>
      <c r="ACZ181" s="121"/>
      <c r="ADA181" s="80"/>
      <c r="ADB181" s="4"/>
      <c r="ADC181" s="4"/>
      <c r="ADD181" s="4"/>
      <c r="ADE181" s="4"/>
      <c r="ADF181" s="184"/>
      <c r="ADG181" s="66"/>
      <c r="ADH181" s="83"/>
      <c r="ADI181" s="230"/>
      <c r="ADJ181" s="121"/>
      <c r="ADK181" s="80"/>
      <c r="ADL181" s="4"/>
      <c r="ADM181" s="4"/>
      <c r="ADN181" s="4"/>
      <c r="ADO181" s="4"/>
      <c r="ADP181" s="184"/>
      <c r="ADQ181" s="66"/>
      <c r="ADR181" s="83"/>
      <c r="ADS181" s="230"/>
      <c r="ADT181" s="121"/>
      <c r="ADU181" s="80"/>
      <c r="ADV181" s="4"/>
      <c r="ADW181" s="4"/>
      <c r="ADX181" s="4"/>
      <c r="ADY181" s="4"/>
      <c r="ADZ181" s="184"/>
      <c r="AEA181" s="66"/>
      <c r="AEB181" s="83"/>
      <c r="AEC181" s="230"/>
      <c r="AED181" s="121"/>
      <c r="AEE181" s="80"/>
      <c r="AEF181" s="4"/>
      <c r="AEG181" s="4"/>
      <c r="AEH181" s="4"/>
      <c r="AEI181" s="4"/>
      <c r="AEJ181" s="184"/>
      <c r="AEK181" s="66"/>
      <c r="AEL181" s="83"/>
      <c r="AEM181" s="230"/>
      <c r="AEN181" s="121"/>
      <c r="AEO181" s="80"/>
      <c r="AEP181" s="4"/>
      <c r="AEQ181" s="4"/>
      <c r="AER181" s="4"/>
      <c r="AES181" s="4"/>
      <c r="AET181" s="184"/>
      <c r="AEU181" s="66"/>
      <c r="AEV181" s="83"/>
      <c r="AEW181" s="230"/>
      <c r="AEX181" s="121"/>
      <c r="AEY181" s="80"/>
      <c r="AEZ181" s="4"/>
      <c r="AFA181" s="4"/>
      <c r="AFB181" s="4"/>
      <c r="AFC181" s="4"/>
      <c r="AFD181" s="184"/>
      <c r="AFE181" s="66"/>
      <c r="AFF181" s="83"/>
      <c r="AFG181" s="230"/>
      <c r="AFH181" s="121"/>
      <c r="AFI181" s="80"/>
      <c r="AFJ181" s="4"/>
      <c r="AFK181" s="4"/>
      <c r="AFL181" s="4"/>
      <c r="AFM181" s="4"/>
      <c r="AFN181" s="184"/>
      <c r="AFO181" s="66"/>
      <c r="AFP181" s="83"/>
      <c r="AFQ181" s="230"/>
      <c r="AFR181" s="121"/>
      <c r="AFS181" s="80"/>
      <c r="AFT181" s="4"/>
      <c r="AFU181" s="4"/>
      <c r="AFV181" s="4"/>
      <c r="AFW181" s="4"/>
      <c r="AFX181" s="184"/>
      <c r="AFY181" s="66"/>
      <c r="AFZ181" s="83"/>
      <c r="AGA181" s="230"/>
      <c r="AGB181" s="121"/>
      <c r="AGC181" s="80"/>
      <c r="AGD181" s="4"/>
      <c r="AGE181" s="4"/>
      <c r="AGF181" s="4"/>
      <c r="AGG181" s="4"/>
      <c r="AGH181" s="184"/>
      <c r="AGI181" s="66"/>
      <c r="AGJ181" s="83"/>
      <c r="AGK181" s="230"/>
      <c r="AGL181" s="121"/>
      <c r="AGM181" s="80"/>
      <c r="AGN181" s="4"/>
      <c r="AGO181" s="4"/>
      <c r="AGP181" s="4"/>
      <c r="AGQ181" s="4"/>
      <c r="AGR181" s="184"/>
      <c r="AGS181" s="66"/>
      <c r="AGT181" s="83"/>
      <c r="AGU181" s="230"/>
      <c r="AGV181" s="121"/>
      <c r="AGW181" s="80"/>
      <c r="AGX181" s="4"/>
      <c r="AGY181" s="4"/>
      <c r="AGZ181" s="4"/>
      <c r="AHA181" s="4"/>
      <c r="AHB181" s="184"/>
      <c r="AHC181" s="66"/>
      <c r="AHD181" s="83"/>
      <c r="AHE181" s="230"/>
      <c r="AHF181" s="121"/>
      <c r="AHG181" s="80"/>
      <c r="AHH181" s="4"/>
      <c r="AHI181" s="4"/>
      <c r="AHJ181" s="4"/>
      <c r="AHK181" s="4"/>
      <c r="AHL181" s="184"/>
      <c r="AHM181" s="66"/>
      <c r="AHN181" s="83"/>
      <c r="AHO181" s="230"/>
      <c r="AHP181" s="121"/>
      <c r="AHQ181" s="80"/>
      <c r="AHR181" s="4"/>
      <c r="AHS181" s="4"/>
      <c r="AHT181" s="4"/>
      <c r="AHU181" s="4"/>
      <c r="AHV181" s="184"/>
      <c r="AHW181" s="66"/>
      <c r="AHX181" s="83"/>
      <c r="AHY181" s="230"/>
      <c r="AHZ181" s="121"/>
      <c r="AIA181" s="80"/>
      <c r="AIB181" s="4"/>
      <c r="AIC181" s="4"/>
      <c r="AID181" s="4"/>
      <c r="AIE181" s="4"/>
      <c r="AIF181" s="184"/>
      <c r="AIG181" s="66"/>
      <c r="AIH181" s="83"/>
      <c r="AII181" s="230"/>
      <c r="AIJ181" s="121"/>
      <c r="AIK181" s="80"/>
      <c r="AIL181" s="4"/>
      <c r="AIM181" s="4"/>
      <c r="AIN181" s="4"/>
      <c r="AIO181" s="4"/>
      <c r="AIP181" s="184"/>
      <c r="AIQ181" s="66"/>
      <c r="AIR181" s="83"/>
      <c r="AIS181" s="230"/>
      <c r="AIT181" s="121"/>
      <c r="AIU181" s="80"/>
      <c r="AIV181" s="4"/>
      <c r="AIW181" s="4"/>
      <c r="AIX181" s="4"/>
      <c r="AIY181" s="4"/>
      <c r="AIZ181" s="184"/>
      <c r="AJA181" s="66"/>
      <c r="AJB181" s="83"/>
      <c r="AJC181" s="230"/>
      <c r="AJD181" s="121"/>
      <c r="AJE181" s="80"/>
      <c r="AJF181" s="4"/>
      <c r="AJG181" s="4"/>
      <c r="AJH181" s="4"/>
      <c r="AJI181" s="4"/>
      <c r="AJJ181" s="184"/>
      <c r="AJK181" s="66"/>
      <c r="AJL181" s="83"/>
      <c r="AJM181" s="230"/>
      <c r="AJN181" s="121"/>
      <c r="AJO181" s="80"/>
      <c r="AJP181" s="4"/>
      <c r="AJQ181" s="4"/>
      <c r="AJR181" s="4"/>
      <c r="AJS181" s="4"/>
      <c r="AJT181" s="184"/>
      <c r="AJU181" s="66"/>
      <c r="AJV181" s="83"/>
      <c r="AJW181" s="230"/>
      <c r="AJX181" s="121"/>
      <c r="AJY181" s="80"/>
      <c r="AJZ181" s="4"/>
      <c r="AKA181" s="4"/>
      <c r="AKB181" s="4"/>
      <c r="AKC181" s="4"/>
      <c r="AKD181" s="184"/>
      <c r="AKE181" s="66"/>
      <c r="AKF181" s="83"/>
      <c r="AKG181" s="230"/>
      <c r="AKH181" s="121"/>
      <c r="AKI181" s="80"/>
      <c r="AKJ181" s="4"/>
      <c r="AKK181" s="4"/>
      <c r="AKL181" s="4"/>
      <c r="AKM181" s="4"/>
      <c r="AKN181" s="184"/>
      <c r="AKO181" s="66"/>
      <c r="AKP181" s="83"/>
      <c r="AKQ181" s="230"/>
      <c r="AKR181" s="121"/>
      <c r="AKS181" s="80"/>
      <c r="AKT181" s="4"/>
      <c r="AKU181" s="4"/>
      <c r="AKV181" s="4"/>
      <c r="AKW181" s="4"/>
      <c r="AKX181" s="184"/>
      <c r="AKY181" s="66"/>
      <c r="AKZ181" s="83"/>
      <c r="ALA181" s="230"/>
      <c r="ALB181" s="121"/>
      <c r="ALC181" s="80"/>
      <c r="ALD181" s="4"/>
      <c r="ALE181" s="4"/>
      <c r="ALF181" s="4"/>
      <c r="ALG181" s="4"/>
      <c r="ALH181" s="184"/>
      <c r="ALI181" s="66"/>
      <c r="ALJ181" s="83"/>
      <c r="ALK181" s="230"/>
      <c r="ALL181" s="121"/>
      <c r="ALM181" s="80"/>
      <c r="ALN181" s="4"/>
      <c r="ALO181" s="4"/>
      <c r="ALP181" s="4"/>
      <c r="ALQ181" s="4"/>
      <c r="ALR181" s="184"/>
      <c r="ALS181" s="66"/>
      <c r="ALT181" s="83"/>
      <c r="ALU181" s="230"/>
      <c r="ALV181" s="121"/>
      <c r="ALW181" s="80"/>
      <c r="ALX181" s="4"/>
      <c r="ALY181" s="4"/>
      <c r="ALZ181" s="4"/>
      <c r="AMA181" s="4"/>
      <c r="AMB181" s="184"/>
      <c r="AMC181" s="66"/>
      <c r="AMD181" s="83"/>
      <c r="AME181" s="230"/>
      <c r="AMF181" s="121"/>
      <c r="AMG181" s="80"/>
      <c r="AMH181" s="4"/>
      <c r="AMI181" s="4"/>
      <c r="AMJ181" s="4"/>
      <c r="AMK181" s="4"/>
      <c r="AML181" s="184"/>
      <c r="AMM181" s="66"/>
      <c r="AMN181" s="83"/>
      <c r="AMO181" s="230"/>
      <c r="AMP181" s="121"/>
      <c r="AMQ181" s="80"/>
      <c r="AMR181" s="4"/>
      <c r="AMS181" s="4"/>
      <c r="AMT181" s="4"/>
      <c r="AMU181" s="4"/>
      <c r="AMV181" s="184"/>
      <c r="AMW181" s="66"/>
      <c r="AMX181" s="83"/>
      <c r="AMY181" s="230"/>
      <c r="AMZ181" s="121"/>
      <c r="ANA181" s="80"/>
      <c r="ANB181" s="4"/>
      <c r="ANC181" s="4"/>
      <c r="AND181" s="4"/>
      <c r="ANE181" s="4"/>
      <c r="ANF181" s="184"/>
      <c r="ANG181" s="66"/>
      <c r="ANH181" s="83"/>
      <c r="ANI181" s="230"/>
      <c r="ANJ181" s="121"/>
      <c r="ANK181" s="80"/>
      <c r="ANL181" s="4"/>
      <c r="ANM181" s="4"/>
      <c r="ANN181" s="4"/>
      <c r="ANO181" s="4"/>
      <c r="ANP181" s="184"/>
      <c r="ANQ181" s="66"/>
      <c r="ANR181" s="83"/>
      <c r="ANS181" s="230"/>
      <c r="ANT181" s="121"/>
      <c r="ANU181" s="80"/>
      <c r="ANV181" s="4"/>
      <c r="ANW181" s="4"/>
      <c r="ANX181" s="4"/>
      <c r="ANY181" s="4"/>
      <c r="ANZ181" s="184"/>
      <c r="AOA181" s="66"/>
      <c r="AOB181" s="83"/>
      <c r="AOC181" s="230"/>
      <c r="AOD181" s="121"/>
      <c r="AOE181" s="80"/>
      <c r="AOF181" s="4"/>
      <c r="AOG181" s="4"/>
      <c r="AOH181" s="4"/>
      <c r="AOI181" s="4"/>
      <c r="AOJ181" s="184"/>
      <c r="AOK181" s="66"/>
      <c r="AOL181" s="83"/>
      <c r="AOM181" s="230"/>
      <c r="AON181" s="121"/>
      <c r="AOO181" s="80"/>
      <c r="AOP181" s="4"/>
      <c r="AOQ181" s="4"/>
      <c r="AOR181" s="4"/>
      <c r="AOS181" s="4"/>
      <c r="AOT181" s="184"/>
      <c r="AOU181" s="66"/>
      <c r="AOV181" s="83"/>
      <c r="AOW181" s="230"/>
      <c r="AOX181" s="121"/>
      <c r="AOY181" s="80"/>
      <c r="AOZ181" s="4"/>
      <c r="APA181" s="4"/>
      <c r="APB181" s="4"/>
      <c r="APC181" s="4"/>
      <c r="APD181" s="184"/>
      <c r="APE181" s="66"/>
      <c r="APF181" s="83"/>
      <c r="APG181" s="230"/>
      <c r="APH181" s="121"/>
      <c r="API181" s="80"/>
      <c r="APJ181" s="4"/>
      <c r="APK181" s="4"/>
      <c r="APL181" s="4"/>
      <c r="APM181" s="4"/>
      <c r="APN181" s="184"/>
      <c r="APO181" s="66"/>
      <c r="APP181" s="83"/>
      <c r="APQ181" s="230"/>
      <c r="APR181" s="121"/>
      <c r="APS181" s="80"/>
      <c r="APT181" s="4"/>
      <c r="APU181" s="4"/>
      <c r="APV181" s="4"/>
      <c r="APW181" s="4"/>
      <c r="APX181" s="184"/>
      <c r="APY181" s="66"/>
      <c r="APZ181" s="83"/>
      <c r="AQA181" s="230"/>
      <c r="AQB181" s="121"/>
      <c r="AQC181" s="80"/>
      <c r="AQD181" s="4"/>
      <c r="AQE181" s="4"/>
      <c r="AQF181" s="4"/>
      <c r="AQG181" s="4"/>
      <c r="AQH181" s="184"/>
      <c r="AQI181" s="66"/>
      <c r="AQJ181" s="83"/>
      <c r="AQK181" s="230"/>
      <c r="AQL181" s="121"/>
      <c r="AQM181" s="80"/>
      <c r="AQN181" s="4"/>
      <c r="AQO181" s="4"/>
      <c r="AQP181" s="4"/>
      <c r="AQQ181" s="4"/>
      <c r="AQR181" s="184"/>
      <c r="AQS181" s="66"/>
      <c r="AQT181" s="83"/>
      <c r="AQU181" s="230"/>
      <c r="AQV181" s="121"/>
      <c r="AQW181" s="80"/>
      <c r="AQX181" s="4"/>
      <c r="AQY181" s="4"/>
      <c r="AQZ181" s="4"/>
      <c r="ARA181" s="4"/>
      <c r="ARB181" s="184"/>
      <c r="ARC181" s="66"/>
      <c r="ARD181" s="83"/>
      <c r="ARE181" s="230"/>
      <c r="ARF181" s="121"/>
      <c r="ARG181" s="80"/>
      <c r="ARH181" s="4"/>
      <c r="ARI181" s="4"/>
      <c r="ARJ181" s="4"/>
      <c r="ARK181" s="4"/>
      <c r="ARL181" s="184"/>
      <c r="ARM181" s="66"/>
      <c r="ARN181" s="83"/>
      <c r="ARO181" s="230"/>
      <c r="ARP181" s="121"/>
      <c r="ARQ181" s="80"/>
      <c r="ARR181" s="4"/>
      <c r="ARS181" s="4"/>
      <c r="ART181" s="4"/>
      <c r="ARU181" s="4"/>
      <c r="ARV181" s="184"/>
      <c r="ARW181" s="66"/>
      <c r="ARX181" s="83"/>
      <c r="ARY181" s="230"/>
      <c r="ARZ181" s="121"/>
      <c r="ASA181" s="80"/>
      <c r="ASB181" s="4"/>
      <c r="ASC181" s="4"/>
      <c r="ASD181" s="4"/>
      <c r="ASE181" s="4"/>
      <c r="ASF181" s="184"/>
      <c r="ASG181" s="66"/>
      <c r="ASH181" s="83"/>
      <c r="ASI181" s="230"/>
      <c r="ASJ181" s="121"/>
      <c r="ASK181" s="80"/>
      <c r="ASL181" s="4"/>
      <c r="ASM181" s="4"/>
      <c r="ASN181" s="4"/>
      <c r="ASO181" s="4"/>
      <c r="ASP181" s="184"/>
      <c r="ASQ181" s="66"/>
      <c r="ASR181" s="83"/>
      <c r="ASS181" s="230"/>
      <c r="AST181" s="121"/>
      <c r="ASU181" s="80"/>
      <c r="ASV181" s="4"/>
      <c r="ASW181" s="4"/>
      <c r="ASX181" s="4"/>
      <c r="ASY181" s="4"/>
      <c r="ASZ181" s="184"/>
      <c r="ATA181" s="66"/>
      <c r="ATB181" s="83"/>
      <c r="ATC181" s="230"/>
      <c r="ATD181" s="121"/>
      <c r="ATE181" s="80"/>
      <c r="ATF181" s="4"/>
      <c r="ATG181" s="4"/>
      <c r="ATH181" s="4"/>
      <c r="ATI181" s="4"/>
      <c r="ATJ181" s="184"/>
      <c r="ATK181" s="66"/>
      <c r="ATL181" s="83"/>
      <c r="ATM181" s="230"/>
      <c r="ATN181" s="121"/>
      <c r="ATO181" s="80"/>
      <c r="ATP181" s="4"/>
      <c r="ATQ181" s="4"/>
      <c r="ATR181" s="4"/>
      <c r="ATS181" s="4"/>
      <c r="ATT181" s="184"/>
      <c r="ATU181" s="66"/>
      <c r="ATV181" s="83"/>
      <c r="ATW181" s="230"/>
      <c r="ATX181" s="121"/>
      <c r="ATY181" s="80"/>
      <c r="ATZ181" s="4"/>
      <c r="AUA181" s="4"/>
      <c r="AUB181" s="4"/>
      <c r="AUC181" s="4"/>
      <c r="AUD181" s="184"/>
      <c r="AUE181" s="66"/>
      <c r="AUF181" s="83"/>
      <c r="AUG181" s="230"/>
      <c r="AUH181" s="121"/>
      <c r="AUI181" s="80"/>
      <c r="AUJ181" s="4"/>
      <c r="AUK181" s="4"/>
      <c r="AUL181" s="4"/>
      <c r="AUM181" s="4"/>
      <c r="AUN181" s="184"/>
      <c r="AUO181" s="66"/>
      <c r="AUP181" s="83"/>
      <c r="AUQ181" s="230"/>
      <c r="AUR181" s="121"/>
      <c r="AUS181" s="80"/>
      <c r="AUT181" s="4"/>
      <c r="AUU181" s="4"/>
      <c r="AUV181" s="4"/>
      <c r="AUW181" s="4"/>
      <c r="AUX181" s="184"/>
      <c r="AUY181" s="66"/>
      <c r="AUZ181" s="83"/>
      <c r="AVA181" s="230"/>
      <c r="AVB181" s="121"/>
      <c r="AVC181" s="80"/>
      <c r="AVD181" s="4"/>
      <c r="AVE181" s="4"/>
      <c r="AVF181" s="4"/>
      <c r="AVG181" s="4"/>
      <c r="AVH181" s="184"/>
      <c r="AVI181" s="66"/>
      <c r="AVJ181" s="83"/>
      <c r="AVK181" s="230"/>
      <c r="AVL181" s="121"/>
      <c r="AVM181" s="80"/>
      <c r="AVN181" s="4"/>
      <c r="AVO181" s="4"/>
      <c r="AVP181" s="4"/>
      <c r="AVQ181" s="4"/>
      <c r="AVR181" s="184"/>
      <c r="AVS181" s="66"/>
      <c r="AVT181" s="83"/>
      <c r="AVU181" s="230"/>
      <c r="AVV181" s="121"/>
      <c r="AVW181" s="80"/>
      <c r="AVX181" s="4"/>
      <c r="AVY181" s="4"/>
      <c r="AVZ181" s="4"/>
      <c r="AWA181" s="4"/>
      <c r="AWB181" s="184"/>
      <c r="AWC181" s="66"/>
      <c r="AWD181" s="83"/>
      <c r="AWE181" s="230"/>
      <c r="AWF181" s="121"/>
      <c r="AWG181" s="80"/>
      <c r="AWH181" s="4"/>
      <c r="AWI181" s="4"/>
      <c r="AWJ181" s="4"/>
      <c r="AWK181" s="4"/>
      <c r="AWL181" s="184"/>
      <c r="AWM181" s="66"/>
      <c r="AWN181" s="83"/>
      <c r="AWO181" s="230"/>
      <c r="AWP181" s="121"/>
      <c r="AWQ181" s="80"/>
      <c r="AWR181" s="4"/>
      <c r="AWS181" s="4"/>
      <c r="AWT181" s="4"/>
      <c r="AWU181" s="4"/>
      <c r="AWV181" s="184"/>
      <c r="AWW181" s="66"/>
      <c r="AWX181" s="83"/>
      <c r="AWY181" s="230"/>
      <c r="AWZ181" s="121"/>
      <c r="AXA181" s="80"/>
      <c r="AXB181" s="4"/>
      <c r="AXC181" s="4"/>
      <c r="AXD181" s="4"/>
      <c r="AXE181" s="4"/>
      <c r="AXF181" s="184"/>
      <c r="AXG181" s="66"/>
      <c r="AXH181" s="83"/>
      <c r="AXI181" s="230"/>
      <c r="AXJ181" s="121"/>
      <c r="AXK181" s="80"/>
      <c r="AXL181" s="4"/>
      <c r="AXM181" s="4"/>
      <c r="AXN181" s="4"/>
      <c r="AXO181" s="4"/>
      <c r="AXP181" s="184"/>
      <c r="AXQ181" s="66"/>
      <c r="AXR181" s="83"/>
      <c r="AXS181" s="230"/>
      <c r="AXT181" s="121"/>
      <c r="AXU181" s="80"/>
      <c r="AXV181" s="4"/>
      <c r="AXW181" s="4"/>
      <c r="AXX181" s="4"/>
      <c r="AXY181" s="4"/>
      <c r="AXZ181" s="184"/>
      <c r="AYA181" s="66"/>
      <c r="AYB181" s="83"/>
      <c r="AYC181" s="230"/>
      <c r="AYD181" s="121"/>
      <c r="AYE181" s="80"/>
      <c r="AYF181" s="4"/>
      <c r="AYG181" s="4"/>
      <c r="AYH181" s="4"/>
      <c r="AYI181" s="4"/>
      <c r="AYJ181" s="184"/>
      <c r="AYK181" s="66"/>
      <c r="AYL181" s="83"/>
      <c r="AYM181" s="230"/>
      <c r="AYN181" s="121"/>
      <c r="AYO181" s="80"/>
      <c r="AYP181" s="4"/>
      <c r="AYQ181" s="4"/>
      <c r="AYR181" s="4"/>
      <c r="AYS181" s="4"/>
      <c r="AYT181" s="184"/>
      <c r="AYU181" s="66"/>
      <c r="AYV181" s="83"/>
      <c r="AYW181" s="230"/>
      <c r="AYX181" s="121"/>
      <c r="AYY181" s="80"/>
      <c r="AYZ181" s="4"/>
      <c r="AZA181" s="4"/>
      <c r="AZB181" s="4"/>
      <c r="AZC181" s="4"/>
      <c r="AZD181" s="184"/>
      <c r="AZE181" s="66"/>
      <c r="AZF181" s="83"/>
      <c r="AZG181" s="230"/>
      <c r="AZH181" s="121"/>
      <c r="AZI181" s="80"/>
      <c r="AZJ181" s="4"/>
      <c r="AZK181" s="4"/>
      <c r="AZL181" s="4"/>
      <c r="AZM181" s="4"/>
      <c r="AZN181" s="184"/>
      <c r="AZO181" s="66"/>
      <c r="AZP181" s="83"/>
      <c r="AZQ181" s="230"/>
      <c r="AZR181" s="121"/>
      <c r="AZS181" s="80"/>
      <c r="AZT181" s="4"/>
      <c r="AZU181" s="4"/>
      <c r="AZV181" s="4"/>
      <c r="AZW181" s="4"/>
      <c r="AZX181" s="184"/>
      <c r="AZY181" s="66"/>
      <c r="AZZ181" s="83"/>
      <c r="BAA181" s="230"/>
      <c r="BAB181" s="121"/>
      <c r="BAC181" s="80"/>
      <c r="BAD181" s="4"/>
      <c r="BAE181" s="4"/>
      <c r="BAF181" s="4"/>
      <c r="BAG181" s="4"/>
      <c r="BAH181" s="184"/>
      <c r="BAI181" s="66"/>
      <c r="BAJ181" s="83"/>
      <c r="BAK181" s="230"/>
      <c r="BAL181" s="121"/>
      <c r="BAM181" s="80"/>
      <c r="BAN181" s="4"/>
      <c r="BAO181" s="4"/>
      <c r="BAP181" s="4"/>
      <c r="BAQ181" s="4"/>
      <c r="BAR181" s="184"/>
      <c r="BAS181" s="66"/>
      <c r="BAT181" s="83"/>
      <c r="BAU181" s="230"/>
      <c r="BAV181" s="121"/>
      <c r="BAW181" s="80"/>
      <c r="BAX181" s="4"/>
      <c r="BAY181" s="4"/>
      <c r="BAZ181" s="4"/>
      <c r="BBA181" s="4"/>
      <c r="BBB181" s="184"/>
      <c r="BBC181" s="66"/>
      <c r="BBD181" s="83"/>
      <c r="BBE181" s="230"/>
      <c r="BBF181" s="121"/>
      <c r="BBG181" s="80"/>
      <c r="BBH181" s="4"/>
      <c r="BBI181" s="4"/>
      <c r="BBJ181" s="4"/>
      <c r="BBK181" s="4"/>
      <c r="BBL181" s="184"/>
      <c r="BBM181" s="66"/>
      <c r="BBN181" s="83"/>
      <c r="BBO181" s="230"/>
      <c r="BBP181" s="121"/>
      <c r="BBQ181" s="80"/>
      <c r="BBR181" s="4"/>
      <c r="BBS181" s="4"/>
      <c r="BBT181" s="4"/>
      <c r="BBU181" s="4"/>
      <c r="BBV181" s="184"/>
      <c r="BBW181" s="66"/>
      <c r="BBX181" s="83"/>
      <c r="BBY181" s="230"/>
      <c r="BBZ181" s="121"/>
      <c r="BCA181" s="80"/>
      <c r="BCB181" s="4"/>
      <c r="BCC181" s="4"/>
      <c r="BCD181" s="4"/>
      <c r="BCE181" s="4"/>
      <c r="BCF181" s="184"/>
      <c r="BCG181" s="66"/>
      <c r="BCH181" s="83"/>
      <c r="BCI181" s="230"/>
      <c r="BCJ181" s="121"/>
      <c r="BCK181" s="80"/>
      <c r="BCL181" s="4"/>
      <c r="BCM181" s="4"/>
      <c r="BCN181" s="4"/>
      <c r="BCO181" s="4"/>
      <c r="BCP181" s="184"/>
      <c r="BCQ181" s="66"/>
      <c r="BCR181" s="83"/>
      <c r="BCS181" s="230"/>
      <c r="BCT181" s="121"/>
      <c r="BCU181" s="80"/>
      <c r="BCV181" s="4"/>
      <c r="BCW181" s="4"/>
      <c r="BCX181" s="4"/>
      <c r="BCY181" s="4"/>
      <c r="BCZ181" s="184"/>
      <c r="BDA181" s="66"/>
      <c r="BDB181" s="83"/>
      <c r="BDC181" s="230"/>
      <c r="BDD181" s="121"/>
      <c r="BDE181" s="80"/>
      <c r="BDF181" s="4"/>
      <c r="BDG181" s="4"/>
      <c r="BDH181" s="4"/>
      <c r="BDI181" s="4"/>
      <c r="BDJ181" s="184"/>
      <c r="BDK181" s="66"/>
      <c r="BDL181" s="83"/>
      <c r="BDM181" s="230"/>
      <c r="BDN181" s="121"/>
      <c r="BDO181" s="80"/>
      <c r="BDP181" s="4"/>
      <c r="BDQ181" s="4"/>
      <c r="BDR181" s="4"/>
      <c r="BDS181" s="4"/>
      <c r="BDT181" s="184"/>
      <c r="BDU181" s="66"/>
      <c r="BDV181" s="83"/>
      <c r="BDW181" s="230"/>
      <c r="BDX181" s="121"/>
      <c r="BDY181" s="80"/>
      <c r="BDZ181" s="4"/>
      <c r="BEA181" s="4"/>
      <c r="BEB181" s="4"/>
      <c r="BEC181" s="4"/>
      <c r="BED181" s="184"/>
      <c r="BEE181" s="66"/>
      <c r="BEF181" s="83"/>
      <c r="BEG181" s="230"/>
      <c r="BEH181" s="121"/>
      <c r="BEI181" s="80"/>
      <c r="BEJ181" s="4"/>
      <c r="BEK181" s="4"/>
      <c r="BEL181" s="4"/>
      <c r="BEM181" s="4"/>
      <c r="BEN181" s="184"/>
      <c r="BEO181" s="66"/>
      <c r="BEP181" s="83"/>
      <c r="BEQ181" s="230"/>
      <c r="BER181" s="121"/>
      <c r="BES181" s="80"/>
      <c r="BET181" s="4"/>
      <c r="BEU181" s="4"/>
      <c r="BEV181" s="4"/>
      <c r="BEW181" s="4"/>
      <c r="BEX181" s="184"/>
      <c r="BEY181" s="66"/>
      <c r="BEZ181" s="83"/>
      <c r="BFA181" s="230"/>
      <c r="BFB181" s="121"/>
      <c r="BFC181" s="80"/>
      <c r="BFD181" s="4"/>
      <c r="BFE181" s="4"/>
      <c r="BFF181" s="4"/>
      <c r="BFG181" s="4"/>
      <c r="BFH181" s="184"/>
      <c r="BFI181" s="66"/>
      <c r="BFJ181" s="83"/>
      <c r="BFK181" s="230"/>
      <c r="BFL181" s="121"/>
      <c r="BFM181" s="80"/>
      <c r="BFN181" s="4"/>
      <c r="BFO181" s="4"/>
      <c r="BFP181" s="4"/>
      <c r="BFQ181" s="4"/>
      <c r="BFR181" s="184"/>
      <c r="BFS181" s="66"/>
      <c r="BFT181" s="83"/>
      <c r="BFU181" s="230"/>
      <c r="BFV181" s="121"/>
      <c r="BFW181" s="80"/>
      <c r="BFX181" s="4"/>
      <c r="BFY181" s="4"/>
      <c r="BFZ181" s="4"/>
      <c r="BGA181" s="4"/>
      <c r="BGB181" s="184"/>
      <c r="BGC181" s="66"/>
      <c r="BGD181" s="83"/>
      <c r="BGE181" s="230"/>
      <c r="BGF181" s="121"/>
      <c r="BGG181" s="80"/>
      <c r="BGH181" s="4"/>
      <c r="BGI181" s="4"/>
      <c r="BGJ181" s="4"/>
      <c r="BGK181" s="4"/>
      <c r="BGL181" s="184"/>
      <c r="BGM181" s="66"/>
      <c r="BGN181" s="83"/>
      <c r="BGO181" s="230"/>
      <c r="BGP181" s="121"/>
      <c r="BGQ181" s="80"/>
      <c r="BGR181" s="4"/>
      <c r="BGS181" s="4"/>
      <c r="BGT181" s="4"/>
      <c r="BGU181" s="4"/>
      <c r="BGV181" s="184"/>
      <c r="BGW181" s="66"/>
      <c r="BGX181" s="83"/>
      <c r="BGY181" s="230"/>
      <c r="BGZ181" s="121"/>
      <c r="BHA181" s="80"/>
      <c r="BHB181" s="4"/>
      <c r="BHC181" s="4"/>
      <c r="BHD181" s="4"/>
      <c r="BHE181" s="4"/>
      <c r="BHF181" s="184"/>
      <c r="BHG181" s="66"/>
      <c r="BHH181" s="83"/>
      <c r="BHI181" s="230"/>
      <c r="BHJ181" s="121"/>
      <c r="BHK181" s="80"/>
      <c r="BHL181" s="4"/>
      <c r="BHM181" s="4"/>
      <c r="BHN181" s="4"/>
      <c r="BHO181" s="4"/>
      <c r="BHP181" s="184"/>
      <c r="BHQ181" s="66"/>
      <c r="BHR181" s="83"/>
      <c r="BHS181" s="230"/>
      <c r="BHT181" s="121"/>
      <c r="BHU181" s="80"/>
      <c r="BHV181" s="4"/>
      <c r="BHW181" s="4"/>
      <c r="BHX181" s="4"/>
      <c r="BHY181" s="4"/>
      <c r="BHZ181" s="184"/>
      <c r="BIA181" s="66"/>
      <c r="BIB181" s="83"/>
      <c r="BIC181" s="230"/>
      <c r="BID181" s="121"/>
      <c r="BIE181" s="80"/>
      <c r="BIF181" s="4"/>
      <c r="BIG181" s="4"/>
      <c r="BIH181" s="4"/>
      <c r="BII181" s="4"/>
      <c r="BIJ181" s="184"/>
      <c r="BIK181" s="66"/>
      <c r="BIL181" s="83"/>
      <c r="BIM181" s="230"/>
      <c r="BIN181" s="121"/>
      <c r="BIO181" s="80"/>
      <c r="BIP181" s="4"/>
      <c r="BIQ181" s="4"/>
      <c r="BIR181" s="4"/>
      <c r="BIS181" s="4"/>
      <c r="BIT181" s="184"/>
      <c r="BIU181" s="66"/>
      <c r="BIV181" s="83"/>
      <c r="BIW181" s="230"/>
      <c r="BIX181" s="121"/>
      <c r="BIY181" s="80"/>
      <c r="BIZ181" s="4"/>
      <c r="BJA181" s="4"/>
      <c r="BJB181" s="4"/>
      <c r="BJC181" s="4"/>
      <c r="BJD181" s="184"/>
      <c r="BJE181" s="66"/>
      <c r="BJF181" s="83"/>
      <c r="BJG181" s="230"/>
      <c r="BJH181" s="121"/>
      <c r="BJI181" s="80"/>
      <c r="BJJ181" s="4"/>
      <c r="BJK181" s="4"/>
      <c r="BJL181" s="4"/>
      <c r="BJM181" s="4"/>
      <c r="BJN181" s="184"/>
      <c r="BJO181" s="66"/>
      <c r="BJP181" s="83"/>
      <c r="BJQ181" s="230"/>
      <c r="BJR181" s="121"/>
      <c r="BJS181" s="80"/>
      <c r="BJT181" s="4"/>
      <c r="BJU181" s="4"/>
      <c r="BJV181" s="4"/>
      <c r="BJW181" s="4"/>
      <c r="BJX181" s="184"/>
      <c r="BJY181" s="66"/>
      <c r="BJZ181" s="83"/>
      <c r="BKA181" s="230"/>
      <c r="BKB181" s="121"/>
      <c r="BKC181" s="80"/>
      <c r="BKD181" s="4"/>
      <c r="BKE181" s="4"/>
      <c r="BKF181" s="4"/>
      <c r="BKG181" s="4"/>
      <c r="BKH181" s="184"/>
      <c r="BKI181" s="66"/>
      <c r="BKJ181" s="83"/>
      <c r="BKK181" s="230"/>
      <c r="BKL181" s="121"/>
      <c r="BKM181" s="80"/>
      <c r="BKN181" s="4"/>
      <c r="BKO181" s="4"/>
      <c r="BKP181" s="4"/>
      <c r="BKQ181" s="4"/>
      <c r="BKR181" s="184"/>
      <c r="BKS181" s="66"/>
      <c r="BKT181" s="83"/>
      <c r="BKU181" s="230"/>
      <c r="BKV181" s="121"/>
      <c r="BKW181" s="80"/>
      <c r="BKX181" s="4"/>
      <c r="BKY181" s="4"/>
      <c r="BKZ181" s="4"/>
      <c r="BLA181" s="4"/>
      <c r="BLB181" s="184"/>
      <c r="BLC181" s="66"/>
      <c r="BLD181" s="83"/>
      <c r="BLE181" s="230"/>
      <c r="BLF181" s="121"/>
      <c r="BLG181" s="80"/>
      <c r="BLH181" s="4"/>
      <c r="BLI181" s="4"/>
      <c r="BLJ181" s="4"/>
      <c r="BLK181" s="4"/>
      <c r="BLL181" s="184"/>
      <c r="BLM181" s="66"/>
      <c r="BLN181" s="83"/>
      <c r="BLO181" s="230"/>
      <c r="BLP181" s="121"/>
      <c r="BLQ181" s="80"/>
      <c r="BLR181" s="4"/>
      <c r="BLS181" s="4"/>
      <c r="BLT181" s="4"/>
      <c r="BLU181" s="4"/>
      <c r="BLV181" s="184"/>
      <c r="BLW181" s="66"/>
      <c r="BLX181" s="83"/>
      <c r="BLY181" s="230"/>
      <c r="BLZ181" s="121"/>
      <c r="BMA181" s="80"/>
      <c r="BMB181" s="4"/>
      <c r="BMC181" s="4"/>
      <c r="BMD181" s="4"/>
      <c r="BME181" s="4"/>
      <c r="BMF181" s="184"/>
      <c r="BMG181" s="66"/>
      <c r="BMH181" s="83"/>
      <c r="BMI181" s="230"/>
      <c r="BMJ181" s="121"/>
      <c r="BMK181" s="80"/>
      <c r="BML181" s="4"/>
      <c r="BMM181" s="4"/>
      <c r="BMN181" s="4"/>
      <c r="BMO181" s="4"/>
      <c r="BMP181" s="184"/>
      <c r="BMQ181" s="66"/>
      <c r="BMR181" s="83"/>
      <c r="BMS181" s="230"/>
      <c r="BMT181" s="121"/>
      <c r="BMU181" s="80"/>
      <c r="BMV181" s="4"/>
      <c r="BMW181" s="4"/>
      <c r="BMX181" s="4"/>
      <c r="BMY181" s="4"/>
      <c r="BMZ181" s="184"/>
      <c r="BNA181" s="66"/>
      <c r="BNB181" s="83"/>
      <c r="BNC181" s="230"/>
      <c r="BND181" s="121"/>
      <c r="BNE181" s="80"/>
      <c r="BNF181" s="4"/>
      <c r="BNG181" s="4"/>
      <c r="BNH181" s="4"/>
      <c r="BNI181" s="4"/>
      <c r="BNJ181" s="184"/>
      <c r="BNK181" s="66"/>
      <c r="BNL181" s="83"/>
      <c r="BNM181" s="230"/>
      <c r="BNN181" s="121"/>
      <c r="BNO181" s="80"/>
      <c r="BNP181" s="4"/>
      <c r="BNQ181" s="4"/>
      <c r="BNR181" s="4"/>
      <c r="BNS181" s="4"/>
      <c r="BNT181" s="184"/>
      <c r="BNU181" s="66"/>
      <c r="BNV181" s="83"/>
      <c r="BNW181" s="230"/>
      <c r="BNX181" s="121"/>
      <c r="BNY181" s="80"/>
      <c r="BNZ181" s="4"/>
      <c r="BOA181" s="4"/>
      <c r="BOB181" s="4"/>
      <c r="BOC181" s="4"/>
      <c r="BOD181" s="184"/>
      <c r="BOE181" s="66"/>
      <c r="BOF181" s="83"/>
      <c r="BOG181" s="230"/>
      <c r="BOH181" s="121"/>
      <c r="BOI181" s="80"/>
      <c r="BOJ181" s="4"/>
      <c r="BOK181" s="4"/>
      <c r="BOL181" s="4"/>
      <c r="BOM181" s="4"/>
      <c r="BON181" s="184"/>
      <c r="BOO181" s="66"/>
      <c r="BOP181" s="83"/>
      <c r="BOQ181" s="230"/>
      <c r="BOR181" s="121"/>
      <c r="BOS181" s="80"/>
      <c r="BOT181" s="4"/>
      <c r="BOU181" s="4"/>
      <c r="BOV181" s="4"/>
      <c r="BOW181" s="4"/>
      <c r="BOX181" s="184"/>
      <c r="BOY181" s="66"/>
      <c r="BOZ181" s="83"/>
      <c r="BPA181" s="230"/>
      <c r="BPB181" s="121"/>
      <c r="BPC181" s="80"/>
      <c r="BPD181" s="4"/>
      <c r="BPE181" s="4"/>
      <c r="BPF181" s="4"/>
      <c r="BPG181" s="4"/>
      <c r="BPH181" s="184"/>
      <c r="BPI181" s="66"/>
      <c r="BPJ181" s="83"/>
      <c r="BPK181" s="230"/>
      <c r="BPL181" s="121"/>
      <c r="BPM181" s="80"/>
      <c r="BPN181" s="4"/>
      <c r="BPO181" s="4"/>
      <c r="BPP181" s="4"/>
      <c r="BPQ181" s="4"/>
      <c r="BPR181" s="184"/>
      <c r="BPS181" s="66"/>
      <c r="BPT181" s="83"/>
      <c r="BPU181" s="230"/>
      <c r="BPV181" s="121"/>
      <c r="BPW181" s="80"/>
      <c r="BPX181" s="4"/>
      <c r="BPY181" s="4"/>
      <c r="BPZ181" s="4"/>
      <c r="BQA181" s="4"/>
      <c r="BQB181" s="184"/>
      <c r="BQC181" s="66"/>
      <c r="BQD181" s="83"/>
      <c r="BQE181" s="230"/>
      <c r="BQF181" s="121"/>
      <c r="BQG181" s="80"/>
      <c r="BQH181" s="4"/>
      <c r="BQI181" s="4"/>
      <c r="BQJ181" s="4"/>
      <c r="BQK181" s="4"/>
      <c r="BQL181" s="184"/>
      <c r="BQM181" s="66"/>
      <c r="BQN181" s="83"/>
      <c r="BQO181" s="230"/>
      <c r="BQP181" s="121"/>
      <c r="BQQ181" s="80"/>
      <c r="BQR181" s="4"/>
      <c r="BQS181" s="4"/>
      <c r="BQT181" s="4"/>
      <c r="BQU181" s="4"/>
      <c r="BQV181" s="184"/>
      <c r="BQW181" s="66"/>
      <c r="BQX181" s="83"/>
      <c r="BQY181" s="230"/>
      <c r="BQZ181" s="121"/>
      <c r="BRA181" s="80"/>
      <c r="BRB181" s="4"/>
      <c r="BRC181" s="4"/>
      <c r="BRD181" s="4"/>
      <c r="BRE181" s="4"/>
      <c r="BRF181" s="184"/>
      <c r="BRG181" s="66"/>
      <c r="BRH181" s="83"/>
      <c r="BRI181" s="230"/>
      <c r="BRJ181" s="121"/>
      <c r="BRK181" s="80"/>
      <c r="BRL181" s="4"/>
      <c r="BRM181" s="4"/>
      <c r="BRN181" s="4"/>
      <c r="BRO181" s="4"/>
      <c r="BRP181" s="184"/>
      <c r="BRQ181" s="66"/>
      <c r="BRR181" s="83"/>
      <c r="BRS181" s="230"/>
      <c r="BRT181" s="121"/>
      <c r="BRU181" s="80"/>
      <c r="BRV181" s="4"/>
      <c r="BRW181" s="4"/>
      <c r="BRX181" s="4"/>
      <c r="BRY181" s="4"/>
      <c r="BRZ181" s="184"/>
      <c r="BSA181" s="66"/>
      <c r="BSB181" s="83"/>
      <c r="BSC181" s="230"/>
      <c r="BSD181" s="121"/>
      <c r="BSE181" s="80"/>
      <c r="BSF181" s="4"/>
      <c r="BSG181" s="4"/>
      <c r="BSH181" s="4"/>
      <c r="BSI181" s="4"/>
      <c r="BSJ181" s="184"/>
      <c r="BSK181" s="66"/>
      <c r="BSL181" s="83"/>
      <c r="BSM181" s="230"/>
      <c r="BSN181" s="121"/>
      <c r="BSO181" s="80"/>
      <c r="BSP181" s="4"/>
      <c r="BSQ181" s="4"/>
      <c r="BSR181" s="4"/>
      <c r="BSS181" s="4"/>
      <c r="BST181" s="184"/>
      <c r="BSU181" s="66"/>
      <c r="BSV181" s="83"/>
      <c r="BSW181" s="230"/>
      <c r="BSX181" s="121"/>
      <c r="BSY181" s="80"/>
      <c r="BSZ181" s="4"/>
      <c r="BTA181" s="4"/>
      <c r="BTB181" s="4"/>
      <c r="BTC181" s="4"/>
      <c r="BTD181" s="184"/>
      <c r="BTE181" s="66"/>
      <c r="BTF181" s="83"/>
      <c r="BTG181" s="230"/>
      <c r="BTH181" s="121"/>
      <c r="BTI181" s="80"/>
      <c r="BTJ181" s="4"/>
      <c r="BTK181" s="4"/>
      <c r="BTL181" s="4"/>
      <c r="BTM181" s="4"/>
      <c r="BTN181" s="184"/>
      <c r="BTO181" s="66"/>
      <c r="BTP181" s="83"/>
      <c r="BTQ181" s="230"/>
      <c r="BTR181" s="121"/>
      <c r="BTS181" s="80"/>
      <c r="BTT181" s="4"/>
      <c r="BTU181" s="4"/>
      <c r="BTV181" s="4"/>
      <c r="BTW181" s="4"/>
      <c r="BTX181" s="184"/>
      <c r="BTY181" s="66"/>
      <c r="BTZ181" s="83"/>
      <c r="BUA181" s="230"/>
      <c r="BUB181" s="121"/>
      <c r="BUC181" s="80"/>
      <c r="BUD181" s="4"/>
      <c r="BUE181" s="4"/>
      <c r="BUF181" s="4"/>
      <c r="BUG181" s="4"/>
      <c r="BUH181" s="184"/>
      <c r="BUI181" s="66"/>
      <c r="BUJ181" s="83"/>
      <c r="BUK181" s="230"/>
      <c r="BUL181" s="121"/>
      <c r="BUM181" s="80"/>
      <c r="BUN181" s="4"/>
      <c r="BUO181" s="4"/>
      <c r="BUP181" s="4"/>
      <c r="BUQ181" s="4"/>
      <c r="BUR181" s="184"/>
      <c r="BUS181" s="66"/>
      <c r="BUT181" s="83"/>
      <c r="BUU181" s="230"/>
      <c r="BUV181" s="121"/>
      <c r="BUW181" s="80"/>
      <c r="BUX181" s="4"/>
      <c r="BUY181" s="4"/>
      <c r="BUZ181" s="4"/>
      <c r="BVA181" s="4"/>
      <c r="BVB181" s="184"/>
      <c r="BVC181" s="66"/>
      <c r="BVD181" s="83"/>
      <c r="BVE181" s="230"/>
      <c r="BVF181" s="121"/>
      <c r="BVG181" s="80"/>
      <c r="BVH181" s="4"/>
      <c r="BVI181" s="4"/>
      <c r="BVJ181" s="4"/>
      <c r="BVK181" s="4"/>
      <c r="BVL181" s="184"/>
      <c r="BVM181" s="66"/>
      <c r="BVN181" s="83"/>
      <c r="BVO181" s="230"/>
      <c r="BVP181" s="121"/>
      <c r="BVQ181" s="80"/>
      <c r="BVR181" s="4"/>
      <c r="BVS181" s="4"/>
      <c r="BVT181" s="4"/>
      <c r="BVU181" s="4"/>
      <c r="BVV181" s="184"/>
      <c r="BVW181" s="66"/>
      <c r="BVX181" s="83"/>
      <c r="BVY181" s="230"/>
      <c r="BVZ181" s="121"/>
      <c r="BWA181" s="80"/>
      <c r="BWB181" s="4"/>
      <c r="BWC181" s="4"/>
      <c r="BWD181" s="4"/>
      <c r="BWE181" s="4"/>
      <c r="BWF181" s="184"/>
      <c r="BWG181" s="66"/>
      <c r="BWH181" s="83"/>
      <c r="BWI181" s="230"/>
      <c r="BWJ181" s="121"/>
      <c r="BWK181" s="80"/>
      <c r="BWL181" s="4"/>
      <c r="BWM181" s="4"/>
      <c r="BWN181" s="4"/>
      <c r="BWO181" s="4"/>
      <c r="BWP181" s="184"/>
      <c r="BWQ181" s="66"/>
      <c r="BWR181" s="83"/>
      <c r="BWS181" s="230"/>
      <c r="BWT181" s="121"/>
      <c r="BWU181" s="80"/>
      <c r="BWV181" s="4"/>
      <c r="BWW181" s="4"/>
      <c r="BWX181" s="4"/>
      <c r="BWY181" s="4"/>
      <c r="BWZ181" s="184"/>
      <c r="BXA181" s="66"/>
      <c r="BXB181" s="83"/>
      <c r="BXC181" s="230"/>
      <c r="BXD181" s="121"/>
      <c r="BXE181" s="80"/>
      <c r="BXF181" s="4"/>
      <c r="BXG181" s="4"/>
      <c r="BXH181" s="4"/>
      <c r="BXI181" s="4"/>
      <c r="BXJ181" s="184"/>
      <c r="BXK181" s="66"/>
      <c r="BXL181" s="83"/>
      <c r="BXM181" s="230"/>
      <c r="BXN181" s="121"/>
      <c r="BXO181" s="80"/>
      <c r="BXP181" s="4"/>
      <c r="BXQ181" s="4"/>
      <c r="BXR181" s="4"/>
      <c r="BXS181" s="4"/>
      <c r="BXT181" s="184"/>
      <c r="BXU181" s="66"/>
      <c r="BXV181" s="83"/>
      <c r="BXW181" s="230"/>
      <c r="BXX181" s="121"/>
      <c r="BXY181" s="80"/>
      <c r="BXZ181" s="4"/>
      <c r="BYA181" s="4"/>
      <c r="BYB181" s="4"/>
      <c r="BYC181" s="4"/>
      <c r="BYD181" s="184"/>
      <c r="BYE181" s="66"/>
      <c r="BYF181" s="83"/>
      <c r="BYG181" s="230"/>
      <c r="BYH181" s="121"/>
      <c r="BYI181" s="80"/>
      <c r="BYJ181" s="4"/>
      <c r="BYK181" s="4"/>
      <c r="BYL181" s="4"/>
      <c r="BYM181" s="4"/>
      <c r="BYN181" s="184"/>
      <c r="BYO181" s="66"/>
      <c r="BYP181" s="83"/>
      <c r="BYQ181" s="230"/>
      <c r="BYR181" s="121"/>
      <c r="BYS181" s="80"/>
      <c r="BYT181" s="4"/>
      <c r="BYU181" s="4"/>
      <c r="BYV181" s="4"/>
      <c r="BYW181" s="4"/>
      <c r="BYX181" s="184"/>
      <c r="BYY181" s="66"/>
      <c r="BYZ181" s="83"/>
      <c r="BZA181" s="230"/>
      <c r="BZB181" s="121"/>
      <c r="BZC181" s="80"/>
      <c r="BZD181" s="4"/>
      <c r="BZE181" s="4"/>
      <c r="BZF181" s="4"/>
      <c r="BZG181" s="4"/>
      <c r="BZH181" s="184"/>
      <c r="BZI181" s="66"/>
      <c r="BZJ181" s="83"/>
      <c r="BZK181" s="230"/>
      <c r="BZL181" s="121"/>
      <c r="BZM181" s="80"/>
      <c r="BZN181" s="4"/>
      <c r="BZO181" s="4"/>
      <c r="BZP181" s="4"/>
      <c r="BZQ181" s="4"/>
      <c r="BZR181" s="184"/>
      <c r="BZS181" s="66"/>
      <c r="BZT181" s="83"/>
      <c r="BZU181" s="230"/>
      <c r="BZV181" s="121"/>
      <c r="BZW181" s="80"/>
      <c r="BZX181" s="4"/>
      <c r="BZY181" s="4"/>
      <c r="BZZ181" s="4"/>
      <c r="CAA181" s="4"/>
      <c r="CAB181" s="184"/>
      <c r="CAC181" s="66"/>
      <c r="CAD181" s="83"/>
      <c r="CAE181" s="230"/>
      <c r="CAF181" s="121"/>
      <c r="CAG181" s="80"/>
      <c r="CAH181" s="4"/>
      <c r="CAI181" s="4"/>
      <c r="CAJ181" s="4"/>
      <c r="CAK181" s="4"/>
      <c r="CAL181" s="184"/>
      <c r="CAM181" s="66"/>
      <c r="CAN181" s="83"/>
      <c r="CAO181" s="230"/>
      <c r="CAP181" s="121"/>
      <c r="CAQ181" s="80"/>
      <c r="CAR181" s="4"/>
      <c r="CAS181" s="4"/>
      <c r="CAT181" s="4"/>
      <c r="CAU181" s="4"/>
      <c r="CAV181" s="184"/>
      <c r="CAW181" s="66"/>
      <c r="CAX181" s="83"/>
      <c r="CAY181" s="230"/>
      <c r="CAZ181" s="121"/>
      <c r="CBA181" s="80"/>
      <c r="CBB181" s="4"/>
      <c r="CBC181" s="4"/>
      <c r="CBD181" s="4"/>
      <c r="CBE181" s="4"/>
      <c r="CBF181" s="184"/>
      <c r="CBG181" s="66"/>
      <c r="CBH181" s="83"/>
      <c r="CBI181" s="230"/>
      <c r="CBJ181" s="121"/>
      <c r="CBK181" s="80"/>
      <c r="CBL181" s="4"/>
      <c r="CBM181" s="4"/>
      <c r="CBN181" s="4"/>
      <c r="CBO181" s="4"/>
      <c r="CBP181" s="184"/>
      <c r="CBQ181" s="66"/>
      <c r="CBR181" s="83"/>
      <c r="CBS181" s="230"/>
      <c r="CBT181" s="121"/>
      <c r="CBU181" s="80"/>
      <c r="CBV181" s="4"/>
      <c r="CBW181" s="4"/>
      <c r="CBX181" s="4"/>
      <c r="CBY181" s="4"/>
      <c r="CBZ181" s="184"/>
      <c r="CCA181" s="66"/>
      <c r="CCB181" s="83"/>
      <c r="CCC181" s="230"/>
      <c r="CCD181" s="121"/>
      <c r="CCE181" s="80"/>
      <c r="CCF181" s="4"/>
      <c r="CCG181" s="4"/>
      <c r="CCH181" s="4"/>
      <c r="CCI181" s="4"/>
      <c r="CCJ181" s="184"/>
      <c r="CCK181" s="66"/>
      <c r="CCL181" s="83"/>
      <c r="CCM181" s="230"/>
      <c r="CCN181" s="121"/>
      <c r="CCO181" s="80"/>
      <c r="CCP181" s="4"/>
      <c r="CCQ181" s="4"/>
      <c r="CCR181" s="4"/>
      <c r="CCS181" s="4"/>
      <c r="CCT181" s="184"/>
      <c r="CCU181" s="66"/>
      <c r="CCV181" s="83"/>
      <c r="CCW181" s="230"/>
      <c r="CCX181" s="121"/>
      <c r="CCY181" s="80"/>
      <c r="CCZ181" s="4"/>
      <c r="CDA181" s="4"/>
      <c r="CDB181" s="4"/>
      <c r="CDC181" s="4"/>
      <c r="CDD181" s="184"/>
      <c r="CDE181" s="66"/>
      <c r="CDF181" s="83"/>
      <c r="CDG181" s="230"/>
      <c r="CDH181" s="121"/>
      <c r="CDI181" s="80"/>
      <c r="CDJ181" s="4"/>
      <c r="CDK181" s="4"/>
      <c r="CDL181" s="4"/>
      <c r="CDM181" s="4"/>
      <c r="CDN181" s="184"/>
      <c r="CDO181" s="66"/>
      <c r="CDP181" s="83"/>
      <c r="CDQ181" s="230"/>
      <c r="CDR181" s="121"/>
      <c r="CDS181" s="80"/>
      <c r="CDT181" s="4"/>
      <c r="CDU181" s="4"/>
      <c r="CDV181" s="4"/>
      <c r="CDW181" s="4"/>
      <c r="CDX181" s="184"/>
      <c r="CDY181" s="66"/>
      <c r="CDZ181" s="83"/>
      <c r="CEA181" s="230"/>
      <c r="CEB181" s="121"/>
      <c r="CEC181" s="80"/>
      <c r="CED181" s="4"/>
      <c r="CEE181" s="4"/>
      <c r="CEF181" s="4"/>
      <c r="CEG181" s="4"/>
      <c r="CEH181" s="184"/>
      <c r="CEI181" s="66"/>
      <c r="CEJ181" s="83"/>
      <c r="CEK181" s="230"/>
      <c r="CEL181" s="121"/>
      <c r="CEM181" s="80"/>
      <c r="CEN181" s="4"/>
      <c r="CEO181" s="4"/>
      <c r="CEP181" s="4"/>
      <c r="CEQ181" s="4"/>
      <c r="CER181" s="184"/>
      <c r="CES181" s="66"/>
      <c r="CET181" s="83"/>
      <c r="CEU181" s="230"/>
      <c r="CEV181" s="121"/>
      <c r="CEW181" s="80"/>
      <c r="CEX181" s="4"/>
      <c r="CEY181" s="4"/>
      <c r="CEZ181" s="4"/>
      <c r="CFA181" s="4"/>
      <c r="CFB181" s="184"/>
      <c r="CFC181" s="66"/>
      <c r="CFD181" s="83"/>
      <c r="CFE181" s="230"/>
      <c r="CFF181" s="121"/>
      <c r="CFG181" s="80"/>
      <c r="CFH181" s="4"/>
      <c r="CFI181" s="4"/>
      <c r="CFJ181" s="4"/>
      <c r="CFK181" s="4"/>
      <c r="CFL181" s="184"/>
      <c r="CFM181" s="66"/>
      <c r="CFN181" s="83"/>
      <c r="CFO181" s="230"/>
      <c r="CFP181" s="121"/>
      <c r="CFQ181" s="80"/>
      <c r="CFR181" s="4"/>
      <c r="CFS181" s="4"/>
      <c r="CFT181" s="4"/>
      <c r="CFU181" s="4"/>
      <c r="CFV181" s="184"/>
      <c r="CFW181" s="66"/>
      <c r="CFX181" s="83"/>
      <c r="CFY181" s="230"/>
      <c r="CFZ181" s="121"/>
      <c r="CGA181" s="80"/>
      <c r="CGB181" s="4"/>
      <c r="CGC181" s="4"/>
      <c r="CGD181" s="4"/>
      <c r="CGE181" s="4"/>
      <c r="CGF181" s="184"/>
      <c r="CGG181" s="66"/>
      <c r="CGH181" s="83"/>
      <c r="CGI181" s="230"/>
      <c r="CGJ181" s="121"/>
      <c r="CGK181" s="80"/>
      <c r="CGL181" s="4"/>
      <c r="CGM181" s="4"/>
      <c r="CGN181" s="4"/>
      <c r="CGO181" s="4"/>
      <c r="CGP181" s="184"/>
      <c r="CGQ181" s="66"/>
      <c r="CGR181" s="83"/>
      <c r="CGS181" s="230"/>
      <c r="CGT181" s="121"/>
      <c r="CGU181" s="80"/>
      <c r="CGV181" s="4"/>
      <c r="CGW181" s="4"/>
      <c r="CGX181" s="4"/>
      <c r="CGY181" s="4"/>
      <c r="CGZ181" s="184"/>
      <c r="CHA181" s="66"/>
      <c r="CHB181" s="83"/>
      <c r="CHC181" s="230"/>
      <c r="CHD181" s="121"/>
      <c r="CHE181" s="80"/>
      <c r="CHF181" s="4"/>
      <c r="CHG181" s="4"/>
      <c r="CHH181" s="4"/>
      <c r="CHI181" s="4"/>
      <c r="CHJ181" s="184"/>
      <c r="CHK181" s="66"/>
      <c r="CHL181" s="83"/>
      <c r="CHM181" s="230"/>
      <c r="CHN181" s="121"/>
      <c r="CHO181" s="80"/>
      <c r="CHP181" s="4"/>
      <c r="CHQ181" s="4"/>
      <c r="CHR181" s="4"/>
      <c r="CHS181" s="4"/>
      <c r="CHT181" s="184"/>
      <c r="CHU181" s="66"/>
      <c r="CHV181" s="83"/>
      <c r="CHW181" s="230"/>
      <c r="CHX181" s="121"/>
      <c r="CHY181" s="80"/>
      <c r="CHZ181" s="4"/>
      <c r="CIA181" s="4"/>
      <c r="CIB181" s="4"/>
      <c r="CIC181" s="4"/>
      <c r="CID181" s="184"/>
      <c r="CIE181" s="66"/>
      <c r="CIF181" s="83"/>
      <c r="CIG181" s="230"/>
      <c r="CIH181" s="121"/>
      <c r="CII181" s="80"/>
      <c r="CIJ181" s="4"/>
      <c r="CIK181" s="4"/>
      <c r="CIL181" s="4"/>
      <c r="CIM181" s="4"/>
      <c r="CIN181" s="184"/>
      <c r="CIO181" s="66"/>
      <c r="CIP181" s="83"/>
      <c r="CIQ181" s="230"/>
      <c r="CIR181" s="121"/>
      <c r="CIS181" s="80"/>
      <c r="CIT181" s="4"/>
      <c r="CIU181" s="4"/>
      <c r="CIV181" s="4"/>
      <c r="CIW181" s="4"/>
      <c r="CIX181" s="184"/>
      <c r="CIY181" s="66"/>
      <c r="CIZ181" s="83"/>
      <c r="CJA181" s="230"/>
      <c r="CJB181" s="121"/>
      <c r="CJC181" s="80"/>
      <c r="CJD181" s="4"/>
      <c r="CJE181" s="4"/>
      <c r="CJF181" s="4"/>
      <c r="CJG181" s="4"/>
      <c r="CJH181" s="184"/>
      <c r="CJI181" s="66"/>
      <c r="CJJ181" s="83"/>
      <c r="CJK181" s="230"/>
      <c r="CJL181" s="121"/>
      <c r="CJM181" s="80"/>
      <c r="CJN181" s="4"/>
      <c r="CJO181" s="4"/>
      <c r="CJP181" s="4"/>
      <c r="CJQ181" s="4"/>
      <c r="CJR181" s="184"/>
      <c r="CJS181" s="66"/>
      <c r="CJT181" s="83"/>
      <c r="CJU181" s="230"/>
      <c r="CJV181" s="121"/>
      <c r="CJW181" s="80"/>
      <c r="CJX181" s="4"/>
      <c r="CJY181" s="4"/>
      <c r="CJZ181" s="4"/>
      <c r="CKA181" s="4"/>
      <c r="CKB181" s="184"/>
      <c r="CKC181" s="66"/>
      <c r="CKD181" s="83"/>
      <c r="CKE181" s="230"/>
      <c r="CKF181" s="121"/>
      <c r="CKG181" s="80"/>
      <c r="CKH181" s="4"/>
      <c r="CKI181" s="4"/>
      <c r="CKJ181" s="4"/>
      <c r="CKK181" s="4"/>
      <c r="CKL181" s="184"/>
      <c r="CKM181" s="66"/>
      <c r="CKN181" s="83"/>
      <c r="CKO181" s="230"/>
      <c r="CKP181" s="121"/>
      <c r="CKQ181" s="80"/>
      <c r="CKR181" s="4"/>
      <c r="CKS181" s="4"/>
      <c r="CKT181" s="4"/>
      <c r="CKU181" s="4"/>
      <c r="CKV181" s="184"/>
      <c r="CKW181" s="66"/>
      <c r="CKX181" s="83"/>
      <c r="CKY181" s="230"/>
      <c r="CKZ181" s="121"/>
      <c r="CLA181" s="80"/>
      <c r="CLB181" s="4"/>
      <c r="CLC181" s="4"/>
      <c r="CLD181" s="4"/>
      <c r="CLE181" s="4"/>
      <c r="CLF181" s="184"/>
      <c r="CLG181" s="66"/>
      <c r="CLH181" s="83"/>
      <c r="CLI181" s="230"/>
      <c r="CLJ181" s="121"/>
      <c r="CLK181" s="80"/>
      <c r="CLL181" s="4"/>
      <c r="CLM181" s="4"/>
      <c r="CLN181" s="4"/>
      <c r="CLO181" s="4"/>
      <c r="CLP181" s="184"/>
      <c r="CLQ181" s="66"/>
      <c r="CLR181" s="83"/>
      <c r="CLS181" s="230"/>
      <c r="CLT181" s="121"/>
      <c r="CLU181" s="80"/>
      <c r="CLV181" s="4"/>
      <c r="CLW181" s="4"/>
      <c r="CLX181" s="4"/>
      <c r="CLY181" s="4"/>
      <c r="CLZ181" s="184"/>
      <c r="CMA181" s="66"/>
      <c r="CMB181" s="83"/>
      <c r="CMC181" s="230"/>
      <c r="CMD181" s="121"/>
      <c r="CME181" s="80"/>
      <c r="CMF181" s="4"/>
      <c r="CMG181" s="4"/>
      <c r="CMH181" s="4"/>
      <c r="CMI181" s="4"/>
      <c r="CMJ181" s="184"/>
      <c r="CMK181" s="66"/>
      <c r="CML181" s="83"/>
      <c r="CMM181" s="230"/>
      <c r="CMN181" s="121"/>
      <c r="CMO181" s="80"/>
      <c r="CMP181" s="4"/>
      <c r="CMQ181" s="4"/>
      <c r="CMR181" s="4"/>
      <c r="CMS181" s="4"/>
      <c r="CMT181" s="184"/>
      <c r="CMU181" s="66"/>
      <c r="CMV181" s="83"/>
      <c r="CMW181" s="230"/>
      <c r="CMX181" s="121"/>
      <c r="CMY181" s="80"/>
      <c r="CMZ181" s="4"/>
      <c r="CNA181" s="4"/>
      <c r="CNB181" s="4"/>
      <c r="CNC181" s="4"/>
      <c r="CND181" s="184"/>
      <c r="CNE181" s="66"/>
      <c r="CNF181" s="83"/>
      <c r="CNG181" s="230"/>
      <c r="CNH181" s="121"/>
      <c r="CNI181" s="80"/>
      <c r="CNJ181" s="4"/>
      <c r="CNK181" s="4"/>
      <c r="CNL181" s="4"/>
      <c r="CNM181" s="4"/>
      <c r="CNN181" s="184"/>
      <c r="CNO181" s="66"/>
      <c r="CNP181" s="83"/>
      <c r="CNQ181" s="230"/>
      <c r="CNR181" s="121"/>
      <c r="CNS181" s="80"/>
      <c r="CNT181" s="4"/>
      <c r="CNU181" s="4"/>
      <c r="CNV181" s="4"/>
      <c r="CNW181" s="4"/>
      <c r="CNX181" s="184"/>
      <c r="CNY181" s="66"/>
      <c r="CNZ181" s="83"/>
      <c r="COA181" s="230"/>
      <c r="COB181" s="121"/>
      <c r="COC181" s="80"/>
      <c r="COD181" s="4"/>
      <c r="COE181" s="4"/>
      <c r="COF181" s="4"/>
      <c r="COG181" s="4"/>
      <c r="COH181" s="184"/>
      <c r="COI181" s="66"/>
      <c r="COJ181" s="83"/>
      <c r="COK181" s="230"/>
      <c r="COL181" s="121"/>
      <c r="COM181" s="80"/>
      <c r="CON181" s="4"/>
      <c r="COO181" s="4"/>
      <c r="COP181" s="4"/>
      <c r="COQ181" s="4"/>
      <c r="COR181" s="184"/>
      <c r="COS181" s="66"/>
      <c r="COT181" s="83"/>
      <c r="COU181" s="230"/>
      <c r="COV181" s="121"/>
      <c r="COW181" s="80"/>
      <c r="COX181" s="4"/>
      <c r="COY181" s="4"/>
      <c r="COZ181" s="4"/>
      <c r="CPA181" s="4"/>
      <c r="CPB181" s="184"/>
      <c r="CPC181" s="66"/>
      <c r="CPD181" s="83"/>
      <c r="CPE181" s="230"/>
      <c r="CPF181" s="121"/>
      <c r="CPG181" s="80"/>
      <c r="CPH181" s="4"/>
      <c r="CPI181" s="4"/>
      <c r="CPJ181" s="4"/>
      <c r="CPK181" s="4"/>
      <c r="CPL181" s="184"/>
      <c r="CPM181" s="66"/>
      <c r="CPN181" s="83"/>
      <c r="CPO181" s="230"/>
      <c r="CPP181" s="121"/>
      <c r="CPQ181" s="80"/>
      <c r="CPR181" s="4"/>
      <c r="CPS181" s="4"/>
      <c r="CPT181" s="4"/>
      <c r="CPU181" s="4"/>
      <c r="CPV181" s="184"/>
      <c r="CPW181" s="66"/>
      <c r="CPX181" s="83"/>
      <c r="CPY181" s="230"/>
      <c r="CPZ181" s="121"/>
      <c r="CQA181" s="80"/>
      <c r="CQB181" s="4"/>
      <c r="CQC181" s="4"/>
      <c r="CQD181" s="4"/>
      <c r="CQE181" s="4"/>
      <c r="CQF181" s="184"/>
      <c r="CQG181" s="66"/>
      <c r="CQH181" s="83"/>
      <c r="CQI181" s="230"/>
      <c r="CQJ181" s="121"/>
      <c r="CQK181" s="80"/>
      <c r="CQL181" s="4"/>
      <c r="CQM181" s="4"/>
      <c r="CQN181" s="4"/>
      <c r="CQO181" s="4"/>
      <c r="CQP181" s="184"/>
      <c r="CQQ181" s="66"/>
      <c r="CQR181" s="83"/>
      <c r="CQS181" s="230"/>
      <c r="CQT181" s="121"/>
      <c r="CQU181" s="80"/>
      <c r="CQV181" s="4"/>
      <c r="CQW181" s="4"/>
      <c r="CQX181" s="4"/>
      <c r="CQY181" s="4"/>
      <c r="CQZ181" s="184"/>
      <c r="CRA181" s="66"/>
      <c r="CRB181" s="83"/>
      <c r="CRC181" s="230"/>
      <c r="CRD181" s="121"/>
      <c r="CRE181" s="80"/>
      <c r="CRF181" s="4"/>
      <c r="CRG181" s="4"/>
      <c r="CRH181" s="4"/>
      <c r="CRI181" s="4"/>
      <c r="CRJ181" s="184"/>
      <c r="CRK181" s="66"/>
      <c r="CRL181" s="83"/>
      <c r="CRM181" s="230"/>
      <c r="CRN181" s="121"/>
      <c r="CRO181" s="80"/>
      <c r="CRP181" s="4"/>
      <c r="CRQ181" s="4"/>
      <c r="CRR181" s="4"/>
      <c r="CRS181" s="4"/>
      <c r="CRT181" s="184"/>
      <c r="CRU181" s="66"/>
      <c r="CRV181" s="83"/>
      <c r="CRW181" s="230"/>
      <c r="CRX181" s="121"/>
      <c r="CRY181" s="80"/>
      <c r="CRZ181" s="4"/>
      <c r="CSA181" s="4"/>
      <c r="CSB181" s="4"/>
      <c r="CSC181" s="4"/>
      <c r="CSD181" s="184"/>
      <c r="CSE181" s="66"/>
      <c r="CSF181" s="83"/>
      <c r="CSG181" s="230"/>
      <c r="CSH181" s="121"/>
      <c r="CSI181" s="80"/>
      <c r="CSJ181" s="4"/>
      <c r="CSK181" s="4"/>
      <c r="CSL181" s="4"/>
      <c r="CSM181" s="4"/>
      <c r="CSN181" s="184"/>
      <c r="CSO181" s="66"/>
      <c r="CSP181" s="83"/>
      <c r="CSQ181" s="230"/>
      <c r="CSR181" s="121"/>
      <c r="CSS181" s="80"/>
      <c r="CST181" s="4"/>
      <c r="CSU181" s="4"/>
      <c r="CSV181" s="4"/>
      <c r="CSW181" s="4"/>
      <c r="CSX181" s="184"/>
      <c r="CSY181" s="66"/>
      <c r="CSZ181" s="83"/>
      <c r="CTA181" s="230"/>
      <c r="CTB181" s="121"/>
      <c r="CTC181" s="80"/>
      <c r="CTD181" s="4"/>
      <c r="CTE181" s="4"/>
      <c r="CTF181" s="4"/>
      <c r="CTG181" s="4"/>
      <c r="CTH181" s="184"/>
      <c r="CTI181" s="66"/>
      <c r="CTJ181" s="83"/>
      <c r="CTK181" s="230"/>
      <c r="CTL181" s="121"/>
      <c r="CTM181" s="80"/>
      <c r="CTN181" s="4"/>
      <c r="CTO181" s="4"/>
      <c r="CTP181" s="4"/>
      <c r="CTQ181" s="4"/>
      <c r="CTR181" s="184"/>
      <c r="CTS181" s="66"/>
      <c r="CTT181" s="83"/>
      <c r="CTU181" s="230"/>
      <c r="CTV181" s="121"/>
      <c r="CTW181" s="80"/>
      <c r="CTX181" s="4"/>
      <c r="CTY181" s="4"/>
      <c r="CTZ181" s="4"/>
      <c r="CUA181" s="4"/>
      <c r="CUB181" s="184"/>
      <c r="CUC181" s="66"/>
      <c r="CUD181" s="83"/>
      <c r="CUE181" s="230"/>
      <c r="CUF181" s="121"/>
      <c r="CUG181" s="80"/>
      <c r="CUH181" s="4"/>
      <c r="CUI181" s="4"/>
      <c r="CUJ181" s="4"/>
      <c r="CUK181" s="4"/>
      <c r="CUL181" s="184"/>
      <c r="CUM181" s="66"/>
      <c r="CUN181" s="83"/>
      <c r="CUO181" s="230"/>
      <c r="CUP181" s="121"/>
      <c r="CUQ181" s="80"/>
      <c r="CUR181" s="4"/>
      <c r="CUS181" s="4"/>
      <c r="CUT181" s="4"/>
      <c r="CUU181" s="4"/>
      <c r="CUV181" s="184"/>
      <c r="CUW181" s="66"/>
      <c r="CUX181" s="83"/>
      <c r="CUY181" s="230"/>
      <c r="CUZ181" s="121"/>
      <c r="CVA181" s="80"/>
      <c r="CVB181" s="4"/>
      <c r="CVC181" s="4"/>
      <c r="CVD181" s="4"/>
      <c r="CVE181" s="4"/>
      <c r="CVF181" s="184"/>
      <c r="CVG181" s="66"/>
      <c r="CVH181" s="83"/>
      <c r="CVI181" s="230"/>
      <c r="CVJ181" s="121"/>
      <c r="CVK181" s="80"/>
      <c r="CVL181" s="4"/>
      <c r="CVM181" s="4"/>
      <c r="CVN181" s="4"/>
      <c r="CVO181" s="4"/>
      <c r="CVP181" s="184"/>
      <c r="CVQ181" s="66"/>
      <c r="CVR181" s="83"/>
      <c r="CVS181" s="230"/>
      <c r="CVT181" s="121"/>
      <c r="CVU181" s="80"/>
      <c r="CVV181" s="4"/>
      <c r="CVW181" s="4"/>
      <c r="CVX181" s="4"/>
      <c r="CVY181" s="4"/>
      <c r="CVZ181" s="184"/>
      <c r="CWA181" s="66"/>
      <c r="CWB181" s="83"/>
      <c r="CWC181" s="230"/>
      <c r="CWD181" s="121"/>
      <c r="CWE181" s="80"/>
      <c r="CWF181" s="4"/>
      <c r="CWG181" s="4"/>
      <c r="CWH181" s="4"/>
      <c r="CWI181" s="4"/>
      <c r="CWJ181" s="184"/>
      <c r="CWK181" s="66"/>
      <c r="CWL181" s="83"/>
      <c r="CWM181" s="230"/>
      <c r="CWN181" s="121"/>
      <c r="CWO181" s="80"/>
      <c r="CWP181" s="4"/>
      <c r="CWQ181" s="4"/>
      <c r="CWR181" s="4"/>
      <c r="CWS181" s="4"/>
      <c r="CWT181" s="184"/>
      <c r="CWU181" s="66"/>
      <c r="CWV181" s="83"/>
      <c r="CWW181" s="230"/>
      <c r="CWX181" s="121"/>
      <c r="CWY181" s="80"/>
      <c r="CWZ181" s="4"/>
      <c r="CXA181" s="4"/>
      <c r="CXB181" s="4"/>
      <c r="CXC181" s="4"/>
      <c r="CXD181" s="184"/>
      <c r="CXE181" s="66"/>
      <c r="CXF181" s="83"/>
      <c r="CXG181" s="230"/>
      <c r="CXH181" s="121"/>
      <c r="CXI181" s="80"/>
      <c r="CXJ181" s="4"/>
      <c r="CXK181" s="4"/>
      <c r="CXL181" s="4"/>
      <c r="CXM181" s="4"/>
      <c r="CXN181" s="184"/>
      <c r="CXO181" s="66"/>
      <c r="CXP181" s="83"/>
      <c r="CXQ181" s="230"/>
      <c r="CXR181" s="121"/>
      <c r="CXS181" s="80"/>
      <c r="CXT181" s="4"/>
      <c r="CXU181" s="4"/>
      <c r="CXV181" s="4"/>
      <c r="CXW181" s="4"/>
      <c r="CXX181" s="184"/>
      <c r="CXY181" s="66"/>
      <c r="CXZ181" s="83"/>
      <c r="CYA181" s="230"/>
      <c r="CYB181" s="121"/>
      <c r="CYC181" s="80"/>
      <c r="CYD181" s="4"/>
      <c r="CYE181" s="4"/>
      <c r="CYF181" s="4"/>
      <c r="CYG181" s="4"/>
      <c r="CYH181" s="184"/>
      <c r="CYI181" s="66"/>
      <c r="CYJ181" s="83"/>
      <c r="CYK181" s="230"/>
      <c r="CYL181" s="121"/>
      <c r="CYM181" s="80"/>
      <c r="CYN181" s="4"/>
      <c r="CYO181" s="4"/>
      <c r="CYP181" s="4"/>
      <c r="CYQ181" s="4"/>
      <c r="CYR181" s="184"/>
      <c r="CYS181" s="66"/>
      <c r="CYT181" s="83"/>
      <c r="CYU181" s="230"/>
      <c r="CYV181" s="121"/>
      <c r="CYW181" s="80"/>
      <c r="CYX181" s="4"/>
      <c r="CYY181" s="4"/>
      <c r="CYZ181" s="4"/>
      <c r="CZA181" s="4"/>
      <c r="CZB181" s="184"/>
      <c r="CZC181" s="66"/>
      <c r="CZD181" s="83"/>
      <c r="CZE181" s="230"/>
      <c r="CZF181" s="121"/>
      <c r="CZG181" s="80"/>
      <c r="CZH181" s="4"/>
      <c r="CZI181" s="4"/>
      <c r="CZJ181" s="4"/>
      <c r="CZK181" s="4"/>
      <c r="CZL181" s="184"/>
      <c r="CZM181" s="66"/>
      <c r="CZN181" s="83"/>
      <c r="CZO181" s="230"/>
      <c r="CZP181" s="121"/>
      <c r="CZQ181" s="80"/>
      <c r="CZR181" s="4"/>
      <c r="CZS181" s="4"/>
      <c r="CZT181" s="4"/>
      <c r="CZU181" s="4"/>
      <c r="CZV181" s="184"/>
      <c r="CZW181" s="66"/>
      <c r="CZX181" s="83"/>
      <c r="CZY181" s="230"/>
      <c r="CZZ181" s="121"/>
      <c r="DAA181" s="80"/>
      <c r="DAB181" s="4"/>
      <c r="DAC181" s="4"/>
      <c r="DAD181" s="4"/>
      <c r="DAE181" s="4"/>
      <c r="DAF181" s="184"/>
      <c r="DAG181" s="66"/>
      <c r="DAH181" s="83"/>
      <c r="DAI181" s="230"/>
      <c r="DAJ181" s="121"/>
      <c r="DAK181" s="80"/>
      <c r="DAL181" s="4"/>
      <c r="DAM181" s="4"/>
      <c r="DAN181" s="4"/>
      <c r="DAO181" s="4"/>
      <c r="DAP181" s="184"/>
      <c r="DAQ181" s="66"/>
      <c r="DAR181" s="83"/>
      <c r="DAS181" s="230"/>
      <c r="DAT181" s="121"/>
      <c r="DAU181" s="80"/>
      <c r="DAV181" s="4"/>
      <c r="DAW181" s="4"/>
      <c r="DAX181" s="4"/>
      <c r="DAY181" s="4"/>
      <c r="DAZ181" s="184"/>
      <c r="DBA181" s="66"/>
      <c r="DBB181" s="83"/>
      <c r="DBC181" s="230"/>
      <c r="DBD181" s="121"/>
      <c r="DBE181" s="80"/>
      <c r="DBF181" s="4"/>
      <c r="DBG181" s="4"/>
      <c r="DBH181" s="4"/>
      <c r="DBI181" s="4"/>
      <c r="DBJ181" s="184"/>
      <c r="DBK181" s="66"/>
      <c r="DBL181" s="83"/>
      <c r="DBM181" s="230"/>
      <c r="DBN181" s="121"/>
      <c r="DBO181" s="80"/>
      <c r="DBP181" s="4"/>
      <c r="DBQ181" s="4"/>
      <c r="DBR181" s="4"/>
      <c r="DBS181" s="4"/>
      <c r="DBT181" s="184"/>
      <c r="DBU181" s="66"/>
      <c r="DBV181" s="83"/>
      <c r="DBW181" s="230"/>
      <c r="DBX181" s="121"/>
      <c r="DBY181" s="80"/>
      <c r="DBZ181" s="4"/>
      <c r="DCA181" s="4"/>
      <c r="DCB181" s="4"/>
      <c r="DCC181" s="4"/>
      <c r="DCD181" s="184"/>
      <c r="DCE181" s="66"/>
      <c r="DCF181" s="83"/>
      <c r="DCG181" s="230"/>
      <c r="DCH181" s="121"/>
      <c r="DCI181" s="80"/>
      <c r="DCJ181" s="4"/>
      <c r="DCK181" s="4"/>
      <c r="DCL181" s="4"/>
      <c r="DCM181" s="4"/>
      <c r="DCN181" s="184"/>
      <c r="DCO181" s="66"/>
      <c r="DCP181" s="83"/>
      <c r="DCQ181" s="230"/>
      <c r="DCR181" s="121"/>
      <c r="DCS181" s="80"/>
      <c r="DCT181" s="4"/>
      <c r="DCU181" s="4"/>
      <c r="DCV181" s="4"/>
      <c r="DCW181" s="4"/>
      <c r="DCX181" s="184"/>
      <c r="DCY181" s="66"/>
      <c r="DCZ181" s="83"/>
      <c r="DDA181" s="230"/>
      <c r="DDB181" s="121"/>
      <c r="DDC181" s="80"/>
      <c r="DDD181" s="4"/>
      <c r="DDE181" s="4"/>
      <c r="DDF181" s="4"/>
      <c r="DDG181" s="4"/>
      <c r="DDH181" s="184"/>
      <c r="DDI181" s="66"/>
      <c r="DDJ181" s="83"/>
      <c r="DDK181" s="230"/>
      <c r="DDL181" s="121"/>
      <c r="DDM181" s="80"/>
      <c r="DDN181" s="4"/>
      <c r="DDO181" s="4"/>
      <c r="DDP181" s="4"/>
      <c r="DDQ181" s="4"/>
      <c r="DDR181" s="184"/>
      <c r="DDS181" s="66"/>
      <c r="DDT181" s="83"/>
      <c r="DDU181" s="230"/>
      <c r="DDV181" s="121"/>
      <c r="DDW181" s="80"/>
      <c r="DDX181" s="4"/>
      <c r="DDY181" s="4"/>
      <c r="DDZ181" s="4"/>
      <c r="DEA181" s="4"/>
      <c r="DEB181" s="184"/>
      <c r="DEC181" s="66"/>
      <c r="DED181" s="83"/>
      <c r="DEE181" s="230"/>
      <c r="DEF181" s="121"/>
      <c r="DEG181" s="80"/>
      <c r="DEH181" s="4"/>
      <c r="DEI181" s="4"/>
      <c r="DEJ181" s="4"/>
      <c r="DEK181" s="4"/>
      <c r="DEL181" s="184"/>
      <c r="DEM181" s="66"/>
      <c r="DEN181" s="83"/>
      <c r="DEO181" s="230"/>
      <c r="DEP181" s="121"/>
      <c r="DEQ181" s="80"/>
      <c r="DER181" s="4"/>
      <c r="DES181" s="4"/>
      <c r="DET181" s="4"/>
      <c r="DEU181" s="4"/>
      <c r="DEV181" s="184"/>
      <c r="DEW181" s="66"/>
      <c r="DEX181" s="83"/>
      <c r="DEY181" s="230"/>
      <c r="DEZ181" s="121"/>
      <c r="DFA181" s="80"/>
      <c r="DFB181" s="4"/>
      <c r="DFC181" s="4"/>
      <c r="DFD181" s="4"/>
      <c r="DFE181" s="4"/>
      <c r="DFF181" s="184"/>
      <c r="DFG181" s="66"/>
      <c r="DFH181" s="83"/>
      <c r="DFI181" s="230"/>
      <c r="DFJ181" s="121"/>
      <c r="DFK181" s="80"/>
      <c r="DFL181" s="4"/>
      <c r="DFM181" s="4"/>
      <c r="DFN181" s="4"/>
      <c r="DFO181" s="4"/>
      <c r="DFP181" s="184"/>
      <c r="DFQ181" s="66"/>
      <c r="DFR181" s="83"/>
      <c r="DFS181" s="230"/>
      <c r="DFT181" s="121"/>
      <c r="DFU181" s="80"/>
      <c r="DFV181" s="4"/>
      <c r="DFW181" s="4"/>
      <c r="DFX181" s="4"/>
      <c r="DFY181" s="4"/>
      <c r="DFZ181" s="184"/>
      <c r="DGA181" s="66"/>
      <c r="DGB181" s="83"/>
      <c r="DGC181" s="230"/>
      <c r="DGD181" s="121"/>
      <c r="DGE181" s="80"/>
      <c r="DGF181" s="4"/>
      <c r="DGG181" s="4"/>
      <c r="DGH181" s="4"/>
      <c r="DGI181" s="4"/>
      <c r="DGJ181" s="184"/>
      <c r="DGK181" s="66"/>
      <c r="DGL181" s="83"/>
      <c r="DGM181" s="230"/>
      <c r="DGN181" s="121"/>
      <c r="DGO181" s="80"/>
      <c r="DGP181" s="4"/>
      <c r="DGQ181" s="4"/>
      <c r="DGR181" s="4"/>
      <c r="DGS181" s="4"/>
      <c r="DGT181" s="184"/>
      <c r="DGU181" s="66"/>
      <c r="DGV181" s="83"/>
      <c r="DGW181" s="230"/>
      <c r="DGX181" s="121"/>
      <c r="DGY181" s="80"/>
      <c r="DGZ181" s="4"/>
      <c r="DHA181" s="4"/>
      <c r="DHB181" s="4"/>
      <c r="DHC181" s="4"/>
      <c r="DHD181" s="184"/>
      <c r="DHE181" s="66"/>
      <c r="DHF181" s="83"/>
      <c r="DHG181" s="230"/>
      <c r="DHH181" s="121"/>
      <c r="DHI181" s="80"/>
      <c r="DHJ181" s="4"/>
      <c r="DHK181" s="4"/>
      <c r="DHL181" s="4"/>
      <c r="DHM181" s="4"/>
      <c r="DHN181" s="184"/>
      <c r="DHO181" s="66"/>
      <c r="DHP181" s="83"/>
      <c r="DHQ181" s="230"/>
      <c r="DHR181" s="121"/>
      <c r="DHS181" s="80"/>
      <c r="DHT181" s="4"/>
      <c r="DHU181" s="4"/>
      <c r="DHV181" s="4"/>
      <c r="DHW181" s="4"/>
      <c r="DHX181" s="184"/>
      <c r="DHY181" s="66"/>
      <c r="DHZ181" s="83"/>
      <c r="DIA181" s="230"/>
      <c r="DIB181" s="121"/>
      <c r="DIC181" s="80"/>
      <c r="DID181" s="4"/>
      <c r="DIE181" s="4"/>
      <c r="DIF181" s="4"/>
      <c r="DIG181" s="4"/>
      <c r="DIH181" s="184"/>
      <c r="DII181" s="66"/>
      <c r="DIJ181" s="83"/>
      <c r="DIK181" s="230"/>
      <c r="DIL181" s="121"/>
      <c r="DIM181" s="80"/>
      <c r="DIN181" s="4"/>
      <c r="DIO181" s="4"/>
      <c r="DIP181" s="4"/>
      <c r="DIQ181" s="4"/>
      <c r="DIR181" s="184"/>
      <c r="DIS181" s="66"/>
      <c r="DIT181" s="83"/>
      <c r="DIU181" s="230"/>
      <c r="DIV181" s="121"/>
      <c r="DIW181" s="80"/>
      <c r="DIX181" s="4"/>
      <c r="DIY181" s="4"/>
      <c r="DIZ181" s="4"/>
      <c r="DJA181" s="4"/>
      <c r="DJB181" s="184"/>
      <c r="DJC181" s="66"/>
      <c r="DJD181" s="83"/>
      <c r="DJE181" s="230"/>
      <c r="DJF181" s="121"/>
      <c r="DJG181" s="80"/>
      <c r="DJH181" s="4"/>
      <c r="DJI181" s="4"/>
      <c r="DJJ181" s="4"/>
      <c r="DJK181" s="4"/>
      <c r="DJL181" s="184"/>
      <c r="DJM181" s="66"/>
      <c r="DJN181" s="83"/>
      <c r="DJO181" s="230"/>
      <c r="DJP181" s="121"/>
      <c r="DJQ181" s="80"/>
      <c r="DJR181" s="4"/>
      <c r="DJS181" s="4"/>
      <c r="DJT181" s="4"/>
      <c r="DJU181" s="4"/>
      <c r="DJV181" s="184"/>
      <c r="DJW181" s="66"/>
      <c r="DJX181" s="83"/>
      <c r="DJY181" s="230"/>
      <c r="DJZ181" s="121"/>
      <c r="DKA181" s="80"/>
      <c r="DKB181" s="4"/>
      <c r="DKC181" s="4"/>
      <c r="DKD181" s="4"/>
      <c r="DKE181" s="4"/>
      <c r="DKF181" s="184"/>
      <c r="DKG181" s="66"/>
      <c r="DKH181" s="83"/>
      <c r="DKI181" s="230"/>
      <c r="DKJ181" s="121"/>
      <c r="DKK181" s="80"/>
      <c r="DKL181" s="4"/>
      <c r="DKM181" s="4"/>
      <c r="DKN181" s="4"/>
      <c r="DKO181" s="4"/>
      <c r="DKP181" s="184"/>
      <c r="DKQ181" s="66"/>
      <c r="DKR181" s="83"/>
      <c r="DKS181" s="230"/>
      <c r="DKT181" s="121"/>
      <c r="DKU181" s="80"/>
      <c r="DKV181" s="4"/>
      <c r="DKW181" s="4"/>
      <c r="DKX181" s="4"/>
      <c r="DKY181" s="4"/>
      <c r="DKZ181" s="184"/>
      <c r="DLA181" s="66"/>
      <c r="DLB181" s="83"/>
      <c r="DLC181" s="230"/>
      <c r="DLD181" s="121"/>
      <c r="DLE181" s="80"/>
      <c r="DLF181" s="4"/>
      <c r="DLG181" s="4"/>
      <c r="DLH181" s="4"/>
      <c r="DLI181" s="4"/>
      <c r="DLJ181" s="184"/>
      <c r="DLK181" s="66"/>
      <c r="DLL181" s="83"/>
      <c r="DLM181" s="230"/>
      <c r="DLN181" s="121"/>
      <c r="DLO181" s="80"/>
      <c r="DLP181" s="4"/>
      <c r="DLQ181" s="4"/>
      <c r="DLR181" s="4"/>
      <c r="DLS181" s="4"/>
      <c r="DLT181" s="184"/>
      <c r="DLU181" s="66"/>
      <c r="DLV181" s="83"/>
      <c r="DLW181" s="230"/>
      <c r="DLX181" s="121"/>
      <c r="DLY181" s="80"/>
      <c r="DLZ181" s="4"/>
      <c r="DMA181" s="4"/>
      <c r="DMB181" s="4"/>
      <c r="DMC181" s="4"/>
      <c r="DMD181" s="184"/>
      <c r="DME181" s="66"/>
      <c r="DMF181" s="83"/>
      <c r="DMG181" s="230"/>
      <c r="DMH181" s="121"/>
      <c r="DMI181" s="80"/>
      <c r="DMJ181" s="4"/>
      <c r="DMK181" s="4"/>
      <c r="DML181" s="4"/>
      <c r="DMM181" s="4"/>
      <c r="DMN181" s="184"/>
      <c r="DMO181" s="66"/>
      <c r="DMP181" s="83"/>
      <c r="DMQ181" s="230"/>
      <c r="DMR181" s="121"/>
      <c r="DMS181" s="80"/>
      <c r="DMT181" s="4"/>
      <c r="DMU181" s="4"/>
      <c r="DMV181" s="4"/>
      <c r="DMW181" s="4"/>
      <c r="DMX181" s="184"/>
      <c r="DMY181" s="66"/>
      <c r="DMZ181" s="83"/>
      <c r="DNA181" s="230"/>
      <c r="DNB181" s="121"/>
      <c r="DNC181" s="80"/>
      <c r="DND181" s="4"/>
      <c r="DNE181" s="4"/>
      <c r="DNF181" s="4"/>
      <c r="DNG181" s="4"/>
      <c r="DNH181" s="184"/>
      <c r="DNI181" s="66"/>
      <c r="DNJ181" s="83"/>
      <c r="DNK181" s="230"/>
      <c r="DNL181" s="121"/>
      <c r="DNM181" s="80"/>
      <c r="DNN181" s="4"/>
      <c r="DNO181" s="4"/>
      <c r="DNP181" s="4"/>
      <c r="DNQ181" s="4"/>
      <c r="DNR181" s="184"/>
      <c r="DNS181" s="66"/>
      <c r="DNT181" s="83"/>
      <c r="DNU181" s="230"/>
      <c r="DNV181" s="121"/>
      <c r="DNW181" s="80"/>
      <c r="DNX181" s="4"/>
      <c r="DNY181" s="4"/>
      <c r="DNZ181" s="4"/>
      <c r="DOA181" s="4"/>
      <c r="DOB181" s="184"/>
      <c r="DOC181" s="66"/>
      <c r="DOD181" s="83"/>
      <c r="DOE181" s="230"/>
      <c r="DOF181" s="121"/>
      <c r="DOG181" s="80"/>
      <c r="DOH181" s="4"/>
      <c r="DOI181" s="4"/>
      <c r="DOJ181" s="4"/>
      <c r="DOK181" s="4"/>
      <c r="DOL181" s="184"/>
      <c r="DOM181" s="66"/>
      <c r="DON181" s="83"/>
      <c r="DOO181" s="230"/>
      <c r="DOP181" s="121"/>
      <c r="DOQ181" s="80"/>
      <c r="DOR181" s="4"/>
      <c r="DOS181" s="4"/>
      <c r="DOT181" s="4"/>
      <c r="DOU181" s="4"/>
      <c r="DOV181" s="184"/>
      <c r="DOW181" s="66"/>
      <c r="DOX181" s="83"/>
      <c r="DOY181" s="230"/>
      <c r="DOZ181" s="121"/>
      <c r="DPA181" s="80"/>
      <c r="DPB181" s="4"/>
      <c r="DPC181" s="4"/>
      <c r="DPD181" s="4"/>
      <c r="DPE181" s="4"/>
      <c r="DPF181" s="184"/>
      <c r="DPG181" s="66"/>
      <c r="DPH181" s="83"/>
      <c r="DPI181" s="230"/>
      <c r="DPJ181" s="121"/>
      <c r="DPK181" s="80"/>
      <c r="DPL181" s="4"/>
      <c r="DPM181" s="4"/>
      <c r="DPN181" s="4"/>
      <c r="DPO181" s="4"/>
      <c r="DPP181" s="184"/>
      <c r="DPQ181" s="66"/>
      <c r="DPR181" s="83"/>
      <c r="DPS181" s="230"/>
      <c r="DPT181" s="121"/>
      <c r="DPU181" s="80"/>
      <c r="DPV181" s="4"/>
      <c r="DPW181" s="4"/>
      <c r="DPX181" s="4"/>
      <c r="DPY181" s="4"/>
      <c r="DPZ181" s="184"/>
      <c r="DQA181" s="66"/>
      <c r="DQB181" s="83"/>
      <c r="DQC181" s="230"/>
      <c r="DQD181" s="121"/>
      <c r="DQE181" s="80"/>
      <c r="DQF181" s="4"/>
      <c r="DQG181" s="4"/>
      <c r="DQH181" s="4"/>
      <c r="DQI181" s="4"/>
      <c r="DQJ181" s="184"/>
      <c r="DQK181" s="66"/>
      <c r="DQL181" s="83"/>
      <c r="DQM181" s="230"/>
      <c r="DQN181" s="121"/>
      <c r="DQO181" s="80"/>
      <c r="DQP181" s="4"/>
      <c r="DQQ181" s="4"/>
      <c r="DQR181" s="4"/>
      <c r="DQS181" s="4"/>
      <c r="DQT181" s="184"/>
      <c r="DQU181" s="66"/>
      <c r="DQV181" s="83"/>
      <c r="DQW181" s="230"/>
      <c r="DQX181" s="121"/>
      <c r="DQY181" s="80"/>
      <c r="DQZ181" s="4"/>
      <c r="DRA181" s="4"/>
      <c r="DRB181" s="4"/>
      <c r="DRC181" s="4"/>
      <c r="DRD181" s="184"/>
      <c r="DRE181" s="66"/>
      <c r="DRF181" s="83"/>
      <c r="DRG181" s="230"/>
      <c r="DRH181" s="121"/>
      <c r="DRI181" s="80"/>
      <c r="DRJ181" s="4"/>
      <c r="DRK181" s="4"/>
      <c r="DRL181" s="4"/>
      <c r="DRM181" s="4"/>
      <c r="DRN181" s="184"/>
      <c r="DRO181" s="66"/>
      <c r="DRP181" s="83"/>
      <c r="DRQ181" s="230"/>
      <c r="DRR181" s="121"/>
      <c r="DRS181" s="80"/>
      <c r="DRT181" s="4"/>
      <c r="DRU181" s="4"/>
      <c r="DRV181" s="4"/>
      <c r="DRW181" s="4"/>
      <c r="DRX181" s="184"/>
      <c r="DRY181" s="66"/>
      <c r="DRZ181" s="83"/>
      <c r="DSA181" s="230"/>
      <c r="DSB181" s="121"/>
      <c r="DSC181" s="80"/>
      <c r="DSD181" s="4"/>
      <c r="DSE181" s="4"/>
      <c r="DSF181" s="4"/>
      <c r="DSG181" s="4"/>
      <c r="DSH181" s="184"/>
      <c r="DSI181" s="66"/>
      <c r="DSJ181" s="83"/>
      <c r="DSK181" s="230"/>
      <c r="DSL181" s="121"/>
      <c r="DSM181" s="80"/>
      <c r="DSN181" s="4"/>
      <c r="DSO181" s="4"/>
      <c r="DSP181" s="4"/>
      <c r="DSQ181" s="4"/>
      <c r="DSR181" s="184"/>
      <c r="DSS181" s="66"/>
      <c r="DST181" s="83"/>
      <c r="DSU181" s="230"/>
      <c r="DSV181" s="121"/>
      <c r="DSW181" s="80"/>
      <c r="DSX181" s="4"/>
      <c r="DSY181" s="4"/>
      <c r="DSZ181" s="4"/>
      <c r="DTA181" s="4"/>
      <c r="DTB181" s="184"/>
      <c r="DTC181" s="66"/>
      <c r="DTD181" s="83"/>
      <c r="DTE181" s="230"/>
      <c r="DTF181" s="121"/>
      <c r="DTG181" s="80"/>
      <c r="DTH181" s="4"/>
      <c r="DTI181" s="4"/>
      <c r="DTJ181" s="4"/>
      <c r="DTK181" s="4"/>
      <c r="DTL181" s="184"/>
      <c r="DTM181" s="66"/>
      <c r="DTN181" s="83"/>
      <c r="DTO181" s="230"/>
      <c r="DTP181" s="121"/>
      <c r="DTQ181" s="80"/>
      <c r="DTR181" s="4"/>
      <c r="DTS181" s="4"/>
      <c r="DTT181" s="4"/>
      <c r="DTU181" s="4"/>
      <c r="DTV181" s="184"/>
      <c r="DTW181" s="66"/>
      <c r="DTX181" s="83"/>
      <c r="DTY181" s="230"/>
      <c r="DTZ181" s="121"/>
      <c r="DUA181" s="80"/>
      <c r="DUB181" s="4"/>
      <c r="DUC181" s="4"/>
      <c r="DUD181" s="4"/>
      <c r="DUE181" s="4"/>
      <c r="DUF181" s="184"/>
      <c r="DUG181" s="66"/>
      <c r="DUH181" s="83"/>
      <c r="DUI181" s="230"/>
      <c r="DUJ181" s="121"/>
      <c r="DUK181" s="80"/>
      <c r="DUL181" s="4"/>
      <c r="DUM181" s="4"/>
      <c r="DUN181" s="4"/>
      <c r="DUO181" s="4"/>
      <c r="DUP181" s="184"/>
      <c r="DUQ181" s="66"/>
      <c r="DUR181" s="83"/>
      <c r="DUS181" s="230"/>
      <c r="DUT181" s="121"/>
      <c r="DUU181" s="80"/>
      <c r="DUV181" s="4"/>
      <c r="DUW181" s="4"/>
      <c r="DUX181" s="4"/>
      <c r="DUY181" s="4"/>
      <c r="DUZ181" s="184"/>
      <c r="DVA181" s="66"/>
      <c r="DVB181" s="83"/>
      <c r="DVC181" s="230"/>
      <c r="DVD181" s="121"/>
      <c r="DVE181" s="80"/>
      <c r="DVF181" s="4"/>
      <c r="DVG181" s="4"/>
      <c r="DVH181" s="4"/>
      <c r="DVI181" s="4"/>
      <c r="DVJ181" s="184"/>
      <c r="DVK181" s="66"/>
      <c r="DVL181" s="83"/>
      <c r="DVM181" s="230"/>
      <c r="DVN181" s="121"/>
      <c r="DVO181" s="80"/>
      <c r="DVP181" s="4"/>
      <c r="DVQ181" s="4"/>
      <c r="DVR181" s="4"/>
      <c r="DVS181" s="4"/>
      <c r="DVT181" s="184"/>
      <c r="DVU181" s="66"/>
      <c r="DVV181" s="83"/>
      <c r="DVW181" s="230"/>
      <c r="DVX181" s="121"/>
      <c r="DVY181" s="80"/>
      <c r="DVZ181" s="4"/>
      <c r="DWA181" s="4"/>
      <c r="DWB181" s="4"/>
      <c r="DWC181" s="4"/>
      <c r="DWD181" s="184"/>
      <c r="DWE181" s="66"/>
      <c r="DWF181" s="83"/>
      <c r="DWG181" s="230"/>
      <c r="DWH181" s="121"/>
      <c r="DWI181" s="80"/>
      <c r="DWJ181" s="4"/>
      <c r="DWK181" s="4"/>
      <c r="DWL181" s="4"/>
      <c r="DWM181" s="4"/>
      <c r="DWN181" s="184"/>
      <c r="DWO181" s="66"/>
      <c r="DWP181" s="83"/>
      <c r="DWQ181" s="230"/>
      <c r="DWR181" s="121"/>
      <c r="DWS181" s="80"/>
      <c r="DWT181" s="4"/>
      <c r="DWU181" s="4"/>
      <c r="DWV181" s="4"/>
      <c r="DWW181" s="4"/>
      <c r="DWX181" s="184"/>
      <c r="DWY181" s="66"/>
      <c r="DWZ181" s="83"/>
      <c r="DXA181" s="230"/>
      <c r="DXB181" s="121"/>
      <c r="DXC181" s="80"/>
      <c r="DXD181" s="4"/>
      <c r="DXE181" s="4"/>
      <c r="DXF181" s="4"/>
      <c r="DXG181" s="4"/>
      <c r="DXH181" s="184"/>
      <c r="DXI181" s="66"/>
      <c r="DXJ181" s="83"/>
      <c r="DXK181" s="230"/>
      <c r="DXL181" s="121"/>
      <c r="DXM181" s="80"/>
      <c r="DXN181" s="4"/>
      <c r="DXO181" s="4"/>
      <c r="DXP181" s="4"/>
      <c r="DXQ181" s="4"/>
      <c r="DXR181" s="184"/>
      <c r="DXS181" s="66"/>
      <c r="DXT181" s="83"/>
      <c r="DXU181" s="230"/>
      <c r="DXV181" s="121"/>
      <c r="DXW181" s="80"/>
      <c r="DXX181" s="4"/>
      <c r="DXY181" s="4"/>
      <c r="DXZ181" s="4"/>
      <c r="DYA181" s="4"/>
      <c r="DYB181" s="184"/>
      <c r="DYC181" s="66"/>
      <c r="DYD181" s="83"/>
      <c r="DYE181" s="230"/>
      <c r="DYF181" s="121"/>
      <c r="DYG181" s="80"/>
      <c r="DYH181" s="4"/>
      <c r="DYI181" s="4"/>
      <c r="DYJ181" s="4"/>
      <c r="DYK181" s="4"/>
      <c r="DYL181" s="184"/>
      <c r="DYM181" s="66"/>
      <c r="DYN181" s="83"/>
      <c r="DYO181" s="230"/>
      <c r="DYP181" s="121"/>
      <c r="DYQ181" s="80"/>
      <c r="DYR181" s="4"/>
      <c r="DYS181" s="4"/>
      <c r="DYT181" s="4"/>
      <c r="DYU181" s="4"/>
      <c r="DYV181" s="184"/>
      <c r="DYW181" s="66"/>
      <c r="DYX181" s="83"/>
      <c r="DYY181" s="230"/>
      <c r="DYZ181" s="121"/>
      <c r="DZA181" s="80"/>
      <c r="DZB181" s="4"/>
      <c r="DZC181" s="4"/>
      <c r="DZD181" s="4"/>
      <c r="DZE181" s="4"/>
      <c r="DZF181" s="184"/>
      <c r="DZG181" s="66"/>
      <c r="DZH181" s="83"/>
      <c r="DZI181" s="230"/>
      <c r="DZJ181" s="121"/>
      <c r="DZK181" s="80"/>
      <c r="DZL181" s="4"/>
      <c r="DZM181" s="4"/>
      <c r="DZN181" s="4"/>
      <c r="DZO181" s="4"/>
      <c r="DZP181" s="184"/>
      <c r="DZQ181" s="66"/>
      <c r="DZR181" s="83"/>
      <c r="DZS181" s="230"/>
      <c r="DZT181" s="121"/>
      <c r="DZU181" s="80"/>
      <c r="DZV181" s="4"/>
      <c r="DZW181" s="4"/>
      <c r="DZX181" s="4"/>
      <c r="DZY181" s="4"/>
      <c r="DZZ181" s="184"/>
      <c r="EAA181" s="66"/>
      <c r="EAB181" s="83"/>
      <c r="EAC181" s="230"/>
      <c r="EAD181" s="121"/>
      <c r="EAE181" s="80"/>
      <c r="EAF181" s="4"/>
      <c r="EAG181" s="4"/>
      <c r="EAH181" s="4"/>
      <c r="EAI181" s="4"/>
      <c r="EAJ181" s="184"/>
      <c r="EAK181" s="66"/>
      <c r="EAL181" s="83"/>
      <c r="EAM181" s="230"/>
      <c r="EAN181" s="121"/>
      <c r="EAO181" s="80"/>
      <c r="EAP181" s="4"/>
      <c r="EAQ181" s="4"/>
      <c r="EAR181" s="4"/>
      <c r="EAS181" s="4"/>
      <c r="EAT181" s="184"/>
      <c r="EAU181" s="66"/>
      <c r="EAV181" s="83"/>
      <c r="EAW181" s="230"/>
      <c r="EAX181" s="121"/>
      <c r="EAY181" s="80"/>
      <c r="EAZ181" s="4"/>
      <c r="EBA181" s="4"/>
      <c r="EBB181" s="4"/>
      <c r="EBC181" s="4"/>
      <c r="EBD181" s="184"/>
      <c r="EBE181" s="66"/>
      <c r="EBF181" s="83"/>
      <c r="EBG181" s="230"/>
      <c r="EBH181" s="121"/>
      <c r="EBI181" s="80"/>
      <c r="EBJ181" s="4"/>
      <c r="EBK181" s="4"/>
      <c r="EBL181" s="4"/>
      <c r="EBM181" s="4"/>
      <c r="EBN181" s="184"/>
      <c r="EBO181" s="66"/>
      <c r="EBP181" s="83"/>
      <c r="EBQ181" s="230"/>
      <c r="EBR181" s="121"/>
      <c r="EBS181" s="80"/>
      <c r="EBT181" s="4"/>
      <c r="EBU181" s="4"/>
      <c r="EBV181" s="4"/>
      <c r="EBW181" s="4"/>
      <c r="EBX181" s="184"/>
      <c r="EBY181" s="66"/>
      <c r="EBZ181" s="83"/>
      <c r="ECA181" s="230"/>
      <c r="ECB181" s="121"/>
      <c r="ECC181" s="80"/>
      <c r="ECD181" s="4"/>
      <c r="ECE181" s="4"/>
      <c r="ECF181" s="4"/>
      <c r="ECG181" s="4"/>
      <c r="ECH181" s="184"/>
      <c r="ECI181" s="66"/>
      <c r="ECJ181" s="83"/>
      <c r="ECK181" s="230"/>
      <c r="ECL181" s="121"/>
      <c r="ECM181" s="80"/>
      <c r="ECN181" s="4"/>
      <c r="ECO181" s="4"/>
      <c r="ECP181" s="4"/>
      <c r="ECQ181" s="4"/>
      <c r="ECR181" s="184"/>
      <c r="ECS181" s="66"/>
      <c r="ECT181" s="83"/>
      <c r="ECU181" s="230"/>
      <c r="ECV181" s="121"/>
      <c r="ECW181" s="80"/>
      <c r="ECX181" s="4"/>
      <c r="ECY181" s="4"/>
      <c r="ECZ181" s="4"/>
      <c r="EDA181" s="4"/>
      <c r="EDB181" s="184"/>
      <c r="EDC181" s="66"/>
      <c r="EDD181" s="83"/>
      <c r="EDE181" s="230"/>
      <c r="EDF181" s="121"/>
      <c r="EDG181" s="80"/>
      <c r="EDH181" s="4"/>
      <c r="EDI181" s="4"/>
      <c r="EDJ181" s="4"/>
      <c r="EDK181" s="4"/>
      <c r="EDL181" s="184"/>
      <c r="EDM181" s="66"/>
      <c r="EDN181" s="83"/>
      <c r="EDO181" s="230"/>
      <c r="EDP181" s="121"/>
      <c r="EDQ181" s="80"/>
      <c r="EDR181" s="4"/>
      <c r="EDS181" s="4"/>
      <c r="EDT181" s="4"/>
      <c r="EDU181" s="4"/>
      <c r="EDV181" s="184"/>
      <c r="EDW181" s="66"/>
      <c r="EDX181" s="83"/>
      <c r="EDY181" s="230"/>
      <c r="EDZ181" s="121"/>
      <c r="EEA181" s="80"/>
      <c r="EEB181" s="4"/>
      <c r="EEC181" s="4"/>
      <c r="EED181" s="4"/>
      <c r="EEE181" s="4"/>
      <c r="EEF181" s="184"/>
      <c r="EEG181" s="66"/>
      <c r="EEH181" s="83"/>
      <c r="EEI181" s="230"/>
      <c r="EEJ181" s="121"/>
      <c r="EEK181" s="80"/>
      <c r="EEL181" s="4"/>
      <c r="EEM181" s="4"/>
      <c r="EEN181" s="4"/>
      <c r="EEO181" s="4"/>
      <c r="EEP181" s="184"/>
      <c r="EEQ181" s="66"/>
      <c r="EER181" s="83"/>
      <c r="EES181" s="230"/>
      <c r="EET181" s="121"/>
      <c r="EEU181" s="80"/>
      <c r="EEV181" s="4"/>
      <c r="EEW181" s="4"/>
      <c r="EEX181" s="4"/>
      <c r="EEY181" s="4"/>
      <c r="EEZ181" s="184"/>
      <c r="EFA181" s="66"/>
      <c r="EFB181" s="83"/>
      <c r="EFC181" s="230"/>
      <c r="EFD181" s="121"/>
      <c r="EFE181" s="80"/>
      <c r="EFF181" s="4"/>
      <c r="EFG181" s="4"/>
      <c r="EFH181" s="4"/>
      <c r="EFI181" s="4"/>
      <c r="EFJ181" s="184"/>
      <c r="EFK181" s="66"/>
      <c r="EFL181" s="83"/>
      <c r="EFM181" s="230"/>
      <c r="EFN181" s="121"/>
      <c r="EFO181" s="80"/>
      <c r="EFP181" s="4"/>
      <c r="EFQ181" s="4"/>
      <c r="EFR181" s="4"/>
      <c r="EFS181" s="4"/>
      <c r="EFT181" s="184"/>
      <c r="EFU181" s="66"/>
      <c r="EFV181" s="83"/>
      <c r="EFW181" s="230"/>
      <c r="EFX181" s="121"/>
      <c r="EFY181" s="80"/>
      <c r="EFZ181" s="4"/>
      <c r="EGA181" s="4"/>
      <c r="EGB181" s="4"/>
      <c r="EGC181" s="4"/>
      <c r="EGD181" s="184"/>
      <c r="EGE181" s="66"/>
      <c r="EGF181" s="83"/>
      <c r="EGG181" s="230"/>
      <c r="EGH181" s="121"/>
      <c r="EGI181" s="80"/>
      <c r="EGJ181" s="4"/>
      <c r="EGK181" s="4"/>
      <c r="EGL181" s="4"/>
      <c r="EGM181" s="4"/>
      <c r="EGN181" s="184"/>
      <c r="EGO181" s="66"/>
      <c r="EGP181" s="83"/>
      <c r="EGQ181" s="230"/>
      <c r="EGR181" s="121"/>
      <c r="EGS181" s="80"/>
      <c r="EGT181" s="4"/>
      <c r="EGU181" s="4"/>
      <c r="EGV181" s="4"/>
      <c r="EGW181" s="4"/>
      <c r="EGX181" s="184"/>
      <c r="EGY181" s="66"/>
      <c r="EGZ181" s="83"/>
      <c r="EHA181" s="230"/>
      <c r="EHB181" s="121"/>
      <c r="EHC181" s="80"/>
      <c r="EHD181" s="4"/>
      <c r="EHE181" s="4"/>
      <c r="EHF181" s="4"/>
      <c r="EHG181" s="4"/>
      <c r="EHH181" s="184"/>
      <c r="EHI181" s="66"/>
      <c r="EHJ181" s="83"/>
      <c r="EHK181" s="230"/>
      <c r="EHL181" s="121"/>
      <c r="EHM181" s="80"/>
      <c r="EHN181" s="4"/>
      <c r="EHO181" s="4"/>
      <c r="EHP181" s="4"/>
      <c r="EHQ181" s="4"/>
      <c r="EHR181" s="184"/>
      <c r="EHS181" s="66"/>
      <c r="EHT181" s="83"/>
      <c r="EHU181" s="230"/>
      <c r="EHV181" s="121"/>
      <c r="EHW181" s="80"/>
      <c r="EHX181" s="4"/>
      <c r="EHY181" s="4"/>
      <c r="EHZ181" s="4"/>
      <c r="EIA181" s="4"/>
      <c r="EIB181" s="184"/>
      <c r="EIC181" s="66"/>
      <c r="EID181" s="83"/>
      <c r="EIE181" s="230"/>
      <c r="EIF181" s="121"/>
      <c r="EIG181" s="80"/>
      <c r="EIH181" s="4"/>
      <c r="EII181" s="4"/>
      <c r="EIJ181" s="4"/>
      <c r="EIK181" s="4"/>
      <c r="EIL181" s="184"/>
      <c r="EIM181" s="66"/>
      <c r="EIN181" s="83"/>
      <c r="EIO181" s="230"/>
      <c r="EIP181" s="121"/>
      <c r="EIQ181" s="80"/>
      <c r="EIR181" s="4"/>
      <c r="EIS181" s="4"/>
      <c r="EIT181" s="4"/>
      <c r="EIU181" s="4"/>
      <c r="EIV181" s="184"/>
      <c r="EIW181" s="66"/>
      <c r="EIX181" s="83"/>
      <c r="EIY181" s="230"/>
      <c r="EIZ181" s="121"/>
      <c r="EJA181" s="80"/>
      <c r="EJB181" s="4"/>
      <c r="EJC181" s="4"/>
      <c r="EJD181" s="4"/>
      <c r="EJE181" s="4"/>
      <c r="EJF181" s="184"/>
      <c r="EJG181" s="66"/>
      <c r="EJH181" s="83"/>
      <c r="EJI181" s="230"/>
      <c r="EJJ181" s="121"/>
      <c r="EJK181" s="80"/>
      <c r="EJL181" s="4"/>
      <c r="EJM181" s="4"/>
      <c r="EJN181" s="4"/>
      <c r="EJO181" s="4"/>
      <c r="EJP181" s="184"/>
      <c r="EJQ181" s="66"/>
      <c r="EJR181" s="83"/>
      <c r="EJS181" s="230"/>
      <c r="EJT181" s="121"/>
      <c r="EJU181" s="80"/>
      <c r="EJV181" s="4"/>
      <c r="EJW181" s="4"/>
      <c r="EJX181" s="4"/>
      <c r="EJY181" s="4"/>
      <c r="EJZ181" s="184"/>
      <c r="EKA181" s="66"/>
      <c r="EKB181" s="83"/>
      <c r="EKC181" s="230"/>
      <c r="EKD181" s="121"/>
      <c r="EKE181" s="80"/>
      <c r="EKF181" s="4"/>
      <c r="EKG181" s="4"/>
      <c r="EKH181" s="4"/>
      <c r="EKI181" s="4"/>
      <c r="EKJ181" s="184"/>
      <c r="EKK181" s="66"/>
      <c r="EKL181" s="83"/>
      <c r="EKM181" s="230"/>
      <c r="EKN181" s="121"/>
      <c r="EKO181" s="80"/>
      <c r="EKP181" s="4"/>
      <c r="EKQ181" s="4"/>
      <c r="EKR181" s="4"/>
      <c r="EKS181" s="4"/>
      <c r="EKT181" s="184"/>
      <c r="EKU181" s="66"/>
      <c r="EKV181" s="83"/>
      <c r="EKW181" s="230"/>
      <c r="EKX181" s="121"/>
      <c r="EKY181" s="80"/>
      <c r="EKZ181" s="4"/>
      <c r="ELA181" s="4"/>
      <c r="ELB181" s="4"/>
      <c r="ELC181" s="4"/>
      <c r="ELD181" s="184"/>
      <c r="ELE181" s="66"/>
      <c r="ELF181" s="83"/>
      <c r="ELG181" s="230"/>
      <c r="ELH181" s="121"/>
      <c r="ELI181" s="80"/>
      <c r="ELJ181" s="4"/>
      <c r="ELK181" s="4"/>
      <c r="ELL181" s="4"/>
      <c r="ELM181" s="4"/>
      <c r="ELN181" s="184"/>
      <c r="ELO181" s="66"/>
      <c r="ELP181" s="83"/>
      <c r="ELQ181" s="230"/>
      <c r="ELR181" s="121"/>
      <c r="ELS181" s="80"/>
      <c r="ELT181" s="4"/>
      <c r="ELU181" s="4"/>
      <c r="ELV181" s="4"/>
      <c r="ELW181" s="4"/>
      <c r="ELX181" s="184"/>
      <c r="ELY181" s="66"/>
      <c r="ELZ181" s="83"/>
      <c r="EMA181" s="230"/>
      <c r="EMB181" s="121"/>
      <c r="EMC181" s="80"/>
      <c r="EMD181" s="4"/>
      <c r="EME181" s="4"/>
      <c r="EMF181" s="4"/>
      <c r="EMG181" s="4"/>
      <c r="EMH181" s="184"/>
      <c r="EMI181" s="66"/>
      <c r="EMJ181" s="83"/>
      <c r="EMK181" s="230"/>
      <c r="EML181" s="121"/>
      <c r="EMM181" s="80"/>
      <c r="EMN181" s="4"/>
      <c r="EMO181" s="4"/>
      <c r="EMP181" s="4"/>
      <c r="EMQ181" s="4"/>
      <c r="EMR181" s="184"/>
      <c r="EMS181" s="66"/>
      <c r="EMT181" s="83"/>
      <c r="EMU181" s="230"/>
      <c r="EMV181" s="121"/>
      <c r="EMW181" s="80"/>
      <c r="EMX181" s="4"/>
      <c r="EMY181" s="4"/>
      <c r="EMZ181" s="4"/>
      <c r="ENA181" s="4"/>
      <c r="ENB181" s="184"/>
      <c r="ENC181" s="66"/>
      <c r="END181" s="83"/>
      <c r="ENE181" s="230"/>
      <c r="ENF181" s="121"/>
      <c r="ENG181" s="80"/>
      <c r="ENH181" s="4"/>
      <c r="ENI181" s="4"/>
      <c r="ENJ181" s="4"/>
      <c r="ENK181" s="4"/>
      <c r="ENL181" s="184"/>
      <c r="ENM181" s="66"/>
      <c r="ENN181" s="83"/>
      <c r="ENO181" s="230"/>
      <c r="ENP181" s="121"/>
      <c r="ENQ181" s="80"/>
      <c r="ENR181" s="4"/>
      <c r="ENS181" s="4"/>
      <c r="ENT181" s="4"/>
      <c r="ENU181" s="4"/>
      <c r="ENV181" s="184"/>
      <c r="ENW181" s="66"/>
      <c r="ENX181" s="83"/>
      <c r="ENY181" s="230"/>
      <c r="ENZ181" s="121"/>
      <c r="EOA181" s="80"/>
      <c r="EOB181" s="4"/>
      <c r="EOC181" s="4"/>
      <c r="EOD181" s="4"/>
      <c r="EOE181" s="4"/>
      <c r="EOF181" s="184"/>
      <c r="EOG181" s="66"/>
      <c r="EOH181" s="83"/>
      <c r="EOI181" s="230"/>
      <c r="EOJ181" s="121"/>
      <c r="EOK181" s="80"/>
      <c r="EOL181" s="4"/>
      <c r="EOM181" s="4"/>
      <c r="EON181" s="4"/>
      <c r="EOO181" s="4"/>
      <c r="EOP181" s="184"/>
      <c r="EOQ181" s="66"/>
      <c r="EOR181" s="83"/>
      <c r="EOS181" s="230"/>
      <c r="EOT181" s="121"/>
      <c r="EOU181" s="80"/>
      <c r="EOV181" s="4"/>
      <c r="EOW181" s="4"/>
      <c r="EOX181" s="4"/>
      <c r="EOY181" s="4"/>
      <c r="EOZ181" s="184"/>
      <c r="EPA181" s="66"/>
      <c r="EPB181" s="83"/>
      <c r="EPC181" s="230"/>
      <c r="EPD181" s="121"/>
      <c r="EPE181" s="80"/>
      <c r="EPF181" s="4"/>
      <c r="EPG181" s="4"/>
      <c r="EPH181" s="4"/>
      <c r="EPI181" s="4"/>
      <c r="EPJ181" s="184"/>
      <c r="EPK181" s="66"/>
      <c r="EPL181" s="83"/>
      <c r="EPM181" s="230"/>
      <c r="EPN181" s="121"/>
      <c r="EPO181" s="80"/>
      <c r="EPP181" s="4"/>
      <c r="EPQ181" s="4"/>
      <c r="EPR181" s="4"/>
      <c r="EPS181" s="4"/>
      <c r="EPT181" s="184"/>
      <c r="EPU181" s="66"/>
      <c r="EPV181" s="83"/>
      <c r="EPW181" s="230"/>
      <c r="EPX181" s="121"/>
      <c r="EPY181" s="80"/>
      <c r="EPZ181" s="4"/>
      <c r="EQA181" s="4"/>
      <c r="EQB181" s="4"/>
      <c r="EQC181" s="4"/>
      <c r="EQD181" s="184"/>
      <c r="EQE181" s="66"/>
      <c r="EQF181" s="83"/>
      <c r="EQG181" s="230"/>
      <c r="EQH181" s="121"/>
      <c r="EQI181" s="80"/>
      <c r="EQJ181" s="4"/>
      <c r="EQK181" s="4"/>
      <c r="EQL181" s="4"/>
      <c r="EQM181" s="4"/>
      <c r="EQN181" s="184"/>
      <c r="EQO181" s="66"/>
      <c r="EQP181" s="83"/>
      <c r="EQQ181" s="230"/>
      <c r="EQR181" s="121"/>
      <c r="EQS181" s="80"/>
      <c r="EQT181" s="4"/>
      <c r="EQU181" s="4"/>
      <c r="EQV181" s="4"/>
      <c r="EQW181" s="4"/>
      <c r="EQX181" s="184"/>
      <c r="EQY181" s="66"/>
      <c r="EQZ181" s="83"/>
      <c r="ERA181" s="230"/>
      <c r="ERB181" s="121"/>
      <c r="ERC181" s="80"/>
      <c r="ERD181" s="4"/>
      <c r="ERE181" s="4"/>
      <c r="ERF181" s="4"/>
      <c r="ERG181" s="4"/>
      <c r="ERH181" s="184"/>
      <c r="ERI181" s="66"/>
      <c r="ERJ181" s="83"/>
      <c r="ERK181" s="230"/>
      <c r="ERL181" s="121"/>
      <c r="ERM181" s="80"/>
      <c r="ERN181" s="4"/>
      <c r="ERO181" s="4"/>
      <c r="ERP181" s="4"/>
      <c r="ERQ181" s="4"/>
      <c r="ERR181" s="184"/>
      <c r="ERS181" s="66"/>
      <c r="ERT181" s="83"/>
      <c r="ERU181" s="230"/>
      <c r="ERV181" s="121"/>
      <c r="ERW181" s="80"/>
      <c r="ERX181" s="4"/>
      <c r="ERY181" s="4"/>
      <c r="ERZ181" s="4"/>
      <c r="ESA181" s="4"/>
      <c r="ESB181" s="184"/>
      <c r="ESC181" s="66"/>
      <c r="ESD181" s="83"/>
      <c r="ESE181" s="230"/>
      <c r="ESF181" s="121"/>
      <c r="ESG181" s="80"/>
      <c r="ESH181" s="4"/>
      <c r="ESI181" s="4"/>
      <c r="ESJ181" s="4"/>
      <c r="ESK181" s="4"/>
      <c r="ESL181" s="184"/>
      <c r="ESM181" s="66"/>
      <c r="ESN181" s="83"/>
      <c r="ESO181" s="230"/>
      <c r="ESP181" s="121"/>
      <c r="ESQ181" s="80"/>
      <c r="ESR181" s="4"/>
      <c r="ESS181" s="4"/>
      <c r="EST181" s="4"/>
      <c r="ESU181" s="4"/>
      <c r="ESV181" s="184"/>
      <c r="ESW181" s="66"/>
      <c r="ESX181" s="83"/>
      <c r="ESY181" s="230"/>
      <c r="ESZ181" s="121"/>
      <c r="ETA181" s="80"/>
      <c r="ETB181" s="4"/>
      <c r="ETC181" s="4"/>
      <c r="ETD181" s="4"/>
      <c r="ETE181" s="4"/>
      <c r="ETF181" s="184"/>
      <c r="ETG181" s="66"/>
      <c r="ETH181" s="83"/>
      <c r="ETI181" s="230"/>
      <c r="ETJ181" s="121"/>
      <c r="ETK181" s="80"/>
      <c r="ETL181" s="4"/>
      <c r="ETM181" s="4"/>
      <c r="ETN181" s="4"/>
      <c r="ETO181" s="4"/>
      <c r="ETP181" s="184"/>
      <c r="ETQ181" s="66"/>
      <c r="ETR181" s="83"/>
      <c r="ETS181" s="230"/>
      <c r="ETT181" s="121"/>
      <c r="ETU181" s="80"/>
      <c r="ETV181" s="4"/>
      <c r="ETW181" s="4"/>
      <c r="ETX181" s="4"/>
      <c r="ETY181" s="4"/>
      <c r="ETZ181" s="184"/>
      <c r="EUA181" s="66"/>
      <c r="EUB181" s="83"/>
      <c r="EUC181" s="230"/>
      <c r="EUD181" s="121"/>
      <c r="EUE181" s="80"/>
      <c r="EUF181" s="4"/>
      <c r="EUG181" s="4"/>
      <c r="EUH181" s="4"/>
      <c r="EUI181" s="4"/>
      <c r="EUJ181" s="184"/>
      <c r="EUK181" s="66"/>
      <c r="EUL181" s="83"/>
      <c r="EUM181" s="230"/>
      <c r="EUN181" s="121"/>
      <c r="EUO181" s="80"/>
      <c r="EUP181" s="4"/>
      <c r="EUQ181" s="4"/>
      <c r="EUR181" s="4"/>
      <c r="EUS181" s="4"/>
      <c r="EUT181" s="184"/>
      <c r="EUU181" s="66"/>
      <c r="EUV181" s="83"/>
      <c r="EUW181" s="230"/>
      <c r="EUX181" s="121"/>
      <c r="EUY181" s="80"/>
      <c r="EUZ181" s="4"/>
      <c r="EVA181" s="4"/>
      <c r="EVB181" s="4"/>
      <c r="EVC181" s="4"/>
      <c r="EVD181" s="184"/>
      <c r="EVE181" s="66"/>
      <c r="EVF181" s="83"/>
      <c r="EVG181" s="230"/>
      <c r="EVH181" s="121"/>
      <c r="EVI181" s="80"/>
      <c r="EVJ181" s="4"/>
      <c r="EVK181" s="4"/>
      <c r="EVL181" s="4"/>
      <c r="EVM181" s="4"/>
      <c r="EVN181" s="184"/>
      <c r="EVO181" s="66"/>
      <c r="EVP181" s="83"/>
      <c r="EVQ181" s="230"/>
      <c r="EVR181" s="121"/>
      <c r="EVS181" s="80"/>
      <c r="EVT181" s="4"/>
      <c r="EVU181" s="4"/>
      <c r="EVV181" s="4"/>
      <c r="EVW181" s="4"/>
      <c r="EVX181" s="184"/>
      <c r="EVY181" s="66"/>
      <c r="EVZ181" s="83"/>
      <c r="EWA181" s="230"/>
      <c r="EWB181" s="121"/>
      <c r="EWC181" s="80"/>
      <c r="EWD181" s="4"/>
      <c r="EWE181" s="4"/>
      <c r="EWF181" s="4"/>
      <c r="EWG181" s="4"/>
      <c r="EWH181" s="184"/>
      <c r="EWI181" s="66"/>
      <c r="EWJ181" s="83"/>
      <c r="EWK181" s="230"/>
      <c r="EWL181" s="121"/>
      <c r="EWM181" s="80"/>
      <c r="EWN181" s="4"/>
      <c r="EWO181" s="4"/>
      <c r="EWP181" s="4"/>
      <c r="EWQ181" s="4"/>
      <c r="EWR181" s="184"/>
      <c r="EWS181" s="66"/>
      <c r="EWT181" s="83"/>
      <c r="EWU181" s="230"/>
      <c r="EWV181" s="121"/>
      <c r="EWW181" s="80"/>
      <c r="EWX181" s="4"/>
      <c r="EWY181" s="4"/>
      <c r="EWZ181" s="4"/>
      <c r="EXA181" s="4"/>
      <c r="EXB181" s="184"/>
      <c r="EXC181" s="66"/>
      <c r="EXD181" s="83"/>
      <c r="EXE181" s="230"/>
      <c r="EXF181" s="121"/>
      <c r="EXG181" s="80"/>
      <c r="EXH181" s="4"/>
      <c r="EXI181" s="4"/>
      <c r="EXJ181" s="4"/>
      <c r="EXK181" s="4"/>
      <c r="EXL181" s="184"/>
      <c r="EXM181" s="66"/>
      <c r="EXN181" s="83"/>
      <c r="EXO181" s="230"/>
      <c r="EXP181" s="121"/>
      <c r="EXQ181" s="80"/>
      <c r="EXR181" s="4"/>
      <c r="EXS181" s="4"/>
      <c r="EXT181" s="4"/>
      <c r="EXU181" s="4"/>
      <c r="EXV181" s="184"/>
      <c r="EXW181" s="66"/>
      <c r="EXX181" s="83"/>
      <c r="EXY181" s="230"/>
      <c r="EXZ181" s="121"/>
      <c r="EYA181" s="80"/>
      <c r="EYB181" s="4"/>
      <c r="EYC181" s="4"/>
      <c r="EYD181" s="4"/>
      <c r="EYE181" s="4"/>
      <c r="EYF181" s="184"/>
      <c r="EYG181" s="66"/>
      <c r="EYH181" s="83"/>
      <c r="EYI181" s="230"/>
      <c r="EYJ181" s="121"/>
      <c r="EYK181" s="80"/>
      <c r="EYL181" s="4"/>
      <c r="EYM181" s="4"/>
      <c r="EYN181" s="4"/>
      <c r="EYO181" s="4"/>
      <c r="EYP181" s="184"/>
      <c r="EYQ181" s="66"/>
      <c r="EYR181" s="83"/>
      <c r="EYS181" s="230"/>
      <c r="EYT181" s="121"/>
      <c r="EYU181" s="80"/>
      <c r="EYV181" s="4"/>
      <c r="EYW181" s="4"/>
      <c r="EYX181" s="4"/>
      <c r="EYY181" s="4"/>
      <c r="EYZ181" s="184"/>
      <c r="EZA181" s="66"/>
      <c r="EZB181" s="83"/>
      <c r="EZC181" s="230"/>
      <c r="EZD181" s="121"/>
      <c r="EZE181" s="80"/>
      <c r="EZF181" s="4"/>
      <c r="EZG181" s="4"/>
      <c r="EZH181" s="4"/>
      <c r="EZI181" s="4"/>
      <c r="EZJ181" s="184"/>
      <c r="EZK181" s="66"/>
      <c r="EZL181" s="83"/>
      <c r="EZM181" s="230"/>
      <c r="EZN181" s="121"/>
      <c r="EZO181" s="80"/>
      <c r="EZP181" s="4"/>
      <c r="EZQ181" s="4"/>
      <c r="EZR181" s="4"/>
      <c r="EZS181" s="4"/>
      <c r="EZT181" s="184"/>
      <c r="EZU181" s="66"/>
      <c r="EZV181" s="83"/>
      <c r="EZW181" s="230"/>
      <c r="EZX181" s="121"/>
      <c r="EZY181" s="80"/>
      <c r="EZZ181" s="4"/>
      <c r="FAA181" s="4"/>
      <c r="FAB181" s="4"/>
      <c r="FAC181" s="4"/>
      <c r="FAD181" s="184"/>
      <c r="FAE181" s="66"/>
      <c r="FAF181" s="83"/>
      <c r="FAG181" s="230"/>
      <c r="FAH181" s="121"/>
      <c r="FAI181" s="80"/>
      <c r="FAJ181" s="4"/>
      <c r="FAK181" s="4"/>
      <c r="FAL181" s="4"/>
      <c r="FAM181" s="4"/>
      <c r="FAN181" s="184"/>
      <c r="FAO181" s="66"/>
      <c r="FAP181" s="83"/>
      <c r="FAQ181" s="230"/>
      <c r="FAR181" s="121"/>
      <c r="FAS181" s="80"/>
      <c r="FAT181" s="4"/>
      <c r="FAU181" s="4"/>
      <c r="FAV181" s="4"/>
      <c r="FAW181" s="4"/>
      <c r="FAX181" s="184"/>
      <c r="FAY181" s="66"/>
      <c r="FAZ181" s="83"/>
      <c r="FBA181" s="230"/>
      <c r="FBB181" s="121"/>
      <c r="FBC181" s="80"/>
      <c r="FBD181" s="4"/>
      <c r="FBE181" s="4"/>
      <c r="FBF181" s="4"/>
      <c r="FBG181" s="4"/>
      <c r="FBH181" s="184"/>
      <c r="FBI181" s="66"/>
      <c r="FBJ181" s="83"/>
      <c r="FBK181" s="230"/>
      <c r="FBL181" s="121"/>
      <c r="FBM181" s="80"/>
      <c r="FBN181" s="4"/>
      <c r="FBO181" s="4"/>
      <c r="FBP181" s="4"/>
      <c r="FBQ181" s="4"/>
      <c r="FBR181" s="184"/>
      <c r="FBS181" s="66"/>
      <c r="FBT181" s="83"/>
      <c r="FBU181" s="230"/>
      <c r="FBV181" s="121"/>
      <c r="FBW181" s="80"/>
      <c r="FBX181" s="4"/>
      <c r="FBY181" s="4"/>
      <c r="FBZ181" s="4"/>
      <c r="FCA181" s="4"/>
      <c r="FCB181" s="184"/>
      <c r="FCC181" s="66"/>
      <c r="FCD181" s="83"/>
      <c r="FCE181" s="230"/>
      <c r="FCF181" s="121"/>
      <c r="FCG181" s="80"/>
      <c r="FCH181" s="4"/>
      <c r="FCI181" s="4"/>
      <c r="FCJ181" s="4"/>
      <c r="FCK181" s="4"/>
      <c r="FCL181" s="184"/>
      <c r="FCM181" s="66"/>
      <c r="FCN181" s="83"/>
      <c r="FCO181" s="230"/>
      <c r="FCP181" s="121"/>
      <c r="FCQ181" s="80"/>
      <c r="FCR181" s="4"/>
      <c r="FCS181" s="4"/>
      <c r="FCT181" s="4"/>
      <c r="FCU181" s="4"/>
      <c r="FCV181" s="184"/>
      <c r="FCW181" s="66"/>
      <c r="FCX181" s="83"/>
      <c r="FCY181" s="230"/>
      <c r="FCZ181" s="121"/>
      <c r="FDA181" s="80"/>
      <c r="FDB181" s="4"/>
      <c r="FDC181" s="4"/>
      <c r="FDD181" s="4"/>
      <c r="FDE181" s="4"/>
      <c r="FDF181" s="184"/>
      <c r="FDG181" s="66"/>
      <c r="FDH181" s="83"/>
      <c r="FDI181" s="230"/>
      <c r="FDJ181" s="121"/>
      <c r="FDK181" s="80"/>
      <c r="FDL181" s="4"/>
      <c r="FDM181" s="4"/>
      <c r="FDN181" s="4"/>
      <c r="FDO181" s="4"/>
      <c r="FDP181" s="184"/>
      <c r="FDQ181" s="66"/>
      <c r="FDR181" s="83"/>
      <c r="FDS181" s="230"/>
      <c r="FDT181" s="121"/>
      <c r="FDU181" s="80"/>
      <c r="FDV181" s="4"/>
      <c r="FDW181" s="4"/>
      <c r="FDX181" s="4"/>
      <c r="FDY181" s="4"/>
      <c r="FDZ181" s="184"/>
      <c r="FEA181" s="66"/>
      <c r="FEB181" s="83"/>
      <c r="FEC181" s="230"/>
      <c r="FED181" s="121"/>
      <c r="FEE181" s="80"/>
      <c r="FEF181" s="4"/>
      <c r="FEG181" s="4"/>
      <c r="FEH181" s="4"/>
      <c r="FEI181" s="4"/>
      <c r="FEJ181" s="184"/>
      <c r="FEK181" s="66"/>
      <c r="FEL181" s="83"/>
      <c r="FEM181" s="230"/>
      <c r="FEN181" s="121"/>
      <c r="FEO181" s="80"/>
      <c r="FEP181" s="4"/>
      <c r="FEQ181" s="4"/>
      <c r="FER181" s="4"/>
      <c r="FES181" s="4"/>
      <c r="FET181" s="184"/>
      <c r="FEU181" s="66"/>
      <c r="FEV181" s="83"/>
      <c r="FEW181" s="230"/>
      <c r="FEX181" s="121"/>
      <c r="FEY181" s="80"/>
      <c r="FEZ181" s="4"/>
      <c r="FFA181" s="4"/>
      <c r="FFB181" s="4"/>
      <c r="FFC181" s="4"/>
      <c r="FFD181" s="184"/>
      <c r="FFE181" s="66"/>
      <c r="FFF181" s="83"/>
      <c r="FFG181" s="230"/>
      <c r="FFH181" s="121"/>
      <c r="FFI181" s="80"/>
      <c r="FFJ181" s="4"/>
      <c r="FFK181" s="4"/>
      <c r="FFL181" s="4"/>
      <c r="FFM181" s="4"/>
      <c r="FFN181" s="184"/>
      <c r="FFO181" s="66"/>
      <c r="FFP181" s="83"/>
      <c r="FFQ181" s="230"/>
      <c r="FFR181" s="121"/>
      <c r="FFS181" s="80"/>
      <c r="FFT181" s="4"/>
      <c r="FFU181" s="4"/>
      <c r="FFV181" s="4"/>
      <c r="FFW181" s="4"/>
      <c r="FFX181" s="184"/>
      <c r="FFY181" s="66"/>
      <c r="FFZ181" s="83"/>
      <c r="FGA181" s="230"/>
      <c r="FGB181" s="121"/>
      <c r="FGC181" s="80"/>
      <c r="FGD181" s="4"/>
      <c r="FGE181" s="4"/>
      <c r="FGF181" s="4"/>
      <c r="FGG181" s="4"/>
      <c r="FGH181" s="184"/>
      <c r="FGI181" s="66"/>
      <c r="FGJ181" s="83"/>
      <c r="FGK181" s="230"/>
      <c r="FGL181" s="121"/>
      <c r="FGM181" s="80"/>
      <c r="FGN181" s="4"/>
      <c r="FGO181" s="4"/>
      <c r="FGP181" s="4"/>
      <c r="FGQ181" s="4"/>
      <c r="FGR181" s="184"/>
      <c r="FGS181" s="66"/>
      <c r="FGT181" s="83"/>
      <c r="FGU181" s="230"/>
      <c r="FGV181" s="121"/>
      <c r="FGW181" s="80"/>
      <c r="FGX181" s="4"/>
      <c r="FGY181" s="4"/>
      <c r="FGZ181" s="4"/>
      <c r="FHA181" s="4"/>
      <c r="FHB181" s="184"/>
      <c r="FHC181" s="66"/>
      <c r="FHD181" s="83"/>
      <c r="FHE181" s="230"/>
      <c r="FHF181" s="121"/>
      <c r="FHG181" s="80"/>
      <c r="FHH181" s="4"/>
      <c r="FHI181" s="4"/>
      <c r="FHJ181" s="4"/>
      <c r="FHK181" s="4"/>
      <c r="FHL181" s="184"/>
      <c r="FHM181" s="66"/>
      <c r="FHN181" s="83"/>
      <c r="FHO181" s="230"/>
      <c r="FHP181" s="121"/>
      <c r="FHQ181" s="80"/>
      <c r="FHR181" s="4"/>
      <c r="FHS181" s="4"/>
      <c r="FHT181" s="4"/>
      <c r="FHU181" s="4"/>
      <c r="FHV181" s="184"/>
      <c r="FHW181" s="66"/>
      <c r="FHX181" s="83"/>
      <c r="FHY181" s="230"/>
      <c r="FHZ181" s="121"/>
      <c r="FIA181" s="80"/>
      <c r="FIB181" s="4"/>
      <c r="FIC181" s="4"/>
      <c r="FID181" s="4"/>
      <c r="FIE181" s="4"/>
      <c r="FIF181" s="184"/>
      <c r="FIG181" s="66"/>
      <c r="FIH181" s="83"/>
      <c r="FII181" s="230"/>
      <c r="FIJ181" s="121"/>
      <c r="FIK181" s="80"/>
      <c r="FIL181" s="4"/>
      <c r="FIM181" s="4"/>
      <c r="FIN181" s="4"/>
      <c r="FIO181" s="4"/>
      <c r="FIP181" s="184"/>
      <c r="FIQ181" s="66"/>
      <c r="FIR181" s="83"/>
      <c r="FIS181" s="230"/>
      <c r="FIT181" s="121"/>
      <c r="FIU181" s="80"/>
      <c r="FIV181" s="4"/>
      <c r="FIW181" s="4"/>
      <c r="FIX181" s="4"/>
      <c r="FIY181" s="4"/>
      <c r="FIZ181" s="184"/>
      <c r="FJA181" s="66"/>
      <c r="FJB181" s="83"/>
      <c r="FJC181" s="230"/>
      <c r="FJD181" s="121"/>
      <c r="FJE181" s="80"/>
      <c r="FJF181" s="4"/>
      <c r="FJG181" s="4"/>
      <c r="FJH181" s="4"/>
      <c r="FJI181" s="4"/>
      <c r="FJJ181" s="184"/>
      <c r="FJK181" s="66"/>
      <c r="FJL181" s="83"/>
      <c r="FJM181" s="230"/>
      <c r="FJN181" s="121"/>
      <c r="FJO181" s="80"/>
      <c r="FJP181" s="4"/>
      <c r="FJQ181" s="4"/>
      <c r="FJR181" s="4"/>
      <c r="FJS181" s="4"/>
      <c r="FJT181" s="184"/>
      <c r="FJU181" s="66"/>
      <c r="FJV181" s="83"/>
      <c r="FJW181" s="230"/>
      <c r="FJX181" s="121"/>
      <c r="FJY181" s="80"/>
      <c r="FJZ181" s="4"/>
      <c r="FKA181" s="4"/>
      <c r="FKB181" s="4"/>
      <c r="FKC181" s="4"/>
      <c r="FKD181" s="184"/>
      <c r="FKE181" s="66"/>
      <c r="FKF181" s="83"/>
      <c r="FKG181" s="230"/>
      <c r="FKH181" s="121"/>
      <c r="FKI181" s="80"/>
      <c r="FKJ181" s="4"/>
      <c r="FKK181" s="4"/>
      <c r="FKL181" s="4"/>
      <c r="FKM181" s="4"/>
      <c r="FKN181" s="184"/>
      <c r="FKO181" s="66"/>
      <c r="FKP181" s="83"/>
      <c r="FKQ181" s="230"/>
      <c r="FKR181" s="121"/>
      <c r="FKS181" s="80"/>
      <c r="FKT181" s="4"/>
      <c r="FKU181" s="4"/>
      <c r="FKV181" s="4"/>
      <c r="FKW181" s="4"/>
      <c r="FKX181" s="184"/>
      <c r="FKY181" s="66"/>
      <c r="FKZ181" s="83"/>
      <c r="FLA181" s="230"/>
      <c r="FLB181" s="121"/>
      <c r="FLC181" s="80"/>
      <c r="FLD181" s="4"/>
      <c r="FLE181" s="4"/>
      <c r="FLF181" s="4"/>
      <c r="FLG181" s="4"/>
      <c r="FLH181" s="184"/>
      <c r="FLI181" s="66"/>
      <c r="FLJ181" s="83"/>
      <c r="FLK181" s="230"/>
      <c r="FLL181" s="121"/>
      <c r="FLM181" s="80"/>
      <c r="FLN181" s="4"/>
      <c r="FLO181" s="4"/>
      <c r="FLP181" s="4"/>
      <c r="FLQ181" s="4"/>
      <c r="FLR181" s="184"/>
      <c r="FLS181" s="66"/>
      <c r="FLT181" s="83"/>
      <c r="FLU181" s="230"/>
      <c r="FLV181" s="121"/>
      <c r="FLW181" s="80"/>
      <c r="FLX181" s="4"/>
      <c r="FLY181" s="4"/>
      <c r="FLZ181" s="4"/>
      <c r="FMA181" s="4"/>
      <c r="FMB181" s="184"/>
      <c r="FMC181" s="66"/>
      <c r="FMD181" s="83"/>
      <c r="FME181" s="230"/>
      <c r="FMF181" s="121"/>
      <c r="FMG181" s="80"/>
      <c r="FMH181" s="4"/>
      <c r="FMI181" s="4"/>
      <c r="FMJ181" s="4"/>
      <c r="FMK181" s="4"/>
      <c r="FML181" s="184"/>
      <c r="FMM181" s="66"/>
      <c r="FMN181" s="83"/>
      <c r="FMO181" s="230"/>
      <c r="FMP181" s="121"/>
      <c r="FMQ181" s="80"/>
      <c r="FMR181" s="4"/>
      <c r="FMS181" s="4"/>
      <c r="FMT181" s="4"/>
      <c r="FMU181" s="4"/>
      <c r="FMV181" s="184"/>
      <c r="FMW181" s="66"/>
      <c r="FMX181" s="83"/>
      <c r="FMY181" s="230"/>
      <c r="FMZ181" s="121"/>
      <c r="FNA181" s="80"/>
      <c r="FNB181" s="4"/>
      <c r="FNC181" s="4"/>
      <c r="FND181" s="4"/>
      <c r="FNE181" s="4"/>
      <c r="FNF181" s="184"/>
      <c r="FNG181" s="66"/>
      <c r="FNH181" s="83"/>
      <c r="FNI181" s="230"/>
      <c r="FNJ181" s="121"/>
      <c r="FNK181" s="80"/>
      <c r="FNL181" s="4"/>
      <c r="FNM181" s="4"/>
      <c r="FNN181" s="4"/>
      <c r="FNO181" s="4"/>
      <c r="FNP181" s="184"/>
      <c r="FNQ181" s="66"/>
      <c r="FNR181" s="83"/>
      <c r="FNS181" s="230"/>
      <c r="FNT181" s="121"/>
      <c r="FNU181" s="80"/>
      <c r="FNV181" s="4"/>
      <c r="FNW181" s="4"/>
      <c r="FNX181" s="4"/>
      <c r="FNY181" s="4"/>
      <c r="FNZ181" s="184"/>
      <c r="FOA181" s="66"/>
      <c r="FOB181" s="83"/>
      <c r="FOC181" s="230"/>
      <c r="FOD181" s="121"/>
      <c r="FOE181" s="80"/>
      <c r="FOF181" s="4"/>
      <c r="FOG181" s="4"/>
      <c r="FOH181" s="4"/>
      <c r="FOI181" s="4"/>
      <c r="FOJ181" s="184"/>
      <c r="FOK181" s="66"/>
      <c r="FOL181" s="83"/>
      <c r="FOM181" s="230"/>
      <c r="FON181" s="121"/>
      <c r="FOO181" s="80"/>
      <c r="FOP181" s="4"/>
      <c r="FOQ181" s="4"/>
      <c r="FOR181" s="4"/>
      <c r="FOS181" s="4"/>
      <c r="FOT181" s="184"/>
      <c r="FOU181" s="66"/>
      <c r="FOV181" s="83"/>
      <c r="FOW181" s="230"/>
      <c r="FOX181" s="121"/>
      <c r="FOY181" s="80"/>
      <c r="FOZ181" s="4"/>
      <c r="FPA181" s="4"/>
      <c r="FPB181" s="4"/>
      <c r="FPC181" s="4"/>
      <c r="FPD181" s="184"/>
      <c r="FPE181" s="66"/>
      <c r="FPF181" s="83"/>
      <c r="FPG181" s="230"/>
      <c r="FPH181" s="121"/>
      <c r="FPI181" s="80"/>
      <c r="FPJ181" s="4"/>
      <c r="FPK181" s="4"/>
      <c r="FPL181" s="4"/>
      <c r="FPM181" s="4"/>
      <c r="FPN181" s="184"/>
      <c r="FPO181" s="66"/>
      <c r="FPP181" s="83"/>
      <c r="FPQ181" s="230"/>
      <c r="FPR181" s="121"/>
      <c r="FPS181" s="80"/>
      <c r="FPT181" s="4"/>
      <c r="FPU181" s="4"/>
      <c r="FPV181" s="4"/>
      <c r="FPW181" s="4"/>
      <c r="FPX181" s="184"/>
      <c r="FPY181" s="66"/>
      <c r="FPZ181" s="83"/>
      <c r="FQA181" s="230"/>
      <c r="FQB181" s="121"/>
      <c r="FQC181" s="80"/>
      <c r="FQD181" s="4"/>
      <c r="FQE181" s="4"/>
      <c r="FQF181" s="4"/>
      <c r="FQG181" s="4"/>
      <c r="FQH181" s="184"/>
      <c r="FQI181" s="66"/>
      <c r="FQJ181" s="83"/>
      <c r="FQK181" s="230"/>
      <c r="FQL181" s="121"/>
      <c r="FQM181" s="80"/>
      <c r="FQN181" s="4"/>
      <c r="FQO181" s="4"/>
      <c r="FQP181" s="4"/>
      <c r="FQQ181" s="4"/>
      <c r="FQR181" s="184"/>
      <c r="FQS181" s="66"/>
      <c r="FQT181" s="83"/>
      <c r="FQU181" s="230"/>
      <c r="FQV181" s="121"/>
      <c r="FQW181" s="80"/>
      <c r="FQX181" s="4"/>
      <c r="FQY181" s="4"/>
      <c r="FQZ181" s="4"/>
      <c r="FRA181" s="4"/>
      <c r="FRB181" s="184"/>
      <c r="FRC181" s="66"/>
      <c r="FRD181" s="83"/>
      <c r="FRE181" s="230"/>
      <c r="FRF181" s="121"/>
      <c r="FRG181" s="80"/>
      <c r="FRH181" s="4"/>
      <c r="FRI181" s="4"/>
      <c r="FRJ181" s="4"/>
      <c r="FRK181" s="4"/>
      <c r="FRL181" s="184"/>
      <c r="FRM181" s="66"/>
      <c r="FRN181" s="83"/>
      <c r="FRO181" s="230"/>
      <c r="FRP181" s="121"/>
      <c r="FRQ181" s="80"/>
      <c r="FRR181" s="4"/>
      <c r="FRS181" s="4"/>
      <c r="FRT181" s="4"/>
      <c r="FRU181" s="4"/>
      <c r="FRV181" s="184"/>
      <c r="FRW181" s="66"/>
      <c r="FRX181" s="83"/>
      <c r="FRY181" s="230"/>
      <c r="FRZ181" s="121"/>
      <c r="FSA181" s="80"/>
      <c r="FSB181" s="4"/>
      <c r="FSC181" s="4"/>
      <c r="FSD181" s="4"/>
      <c r="FSE181" s="4"/>
      <c r="FSF181" s="184"/>
      <c r="FSG181" s="66"/>
      <c r="FSH181" s="83"/>
      <c r="FSI181" s="230"/>
      <c r="FSJ181" s="121"/>
      <c r="FSK181" s="80"/>
      <c r="FSL181" s="4"/>
      <c r="FSM181" s="4"/>
      <c r="FSN181" s="4"/>
      <c r="FSO181" s="4"/>
      <c r="FSP181" s="184"/>
      <c r="FSQ181" s="66"/>
      <c r="FSR181" s="83"/>
      <c r="FSS181" s="230"/>
      <c r="FST181" s="121"/>
      <c r="FSU181" s="80"/>
      <c r="FSV181" s="4"/>
      <c r="FSW181" s="4"/>
      <c r="FSX181" s="4"/>
      <c r="FSY181" s="4"/>
      <c r="FSZ181" s="184"/>
      <c r="FTA181" s="66"/>
      <c r="FTB181" s="83"/>
      <c r="FTC181" s="230"/>
      <c r="FTD181" s="121"/>
      <c r="FTE181" s="80"/>
      <c r="FTF181" s="4"/>
      <c r="FTG181" s="4"/>
      <c r="FTH181" s="4"/>
      <c r="FTI181" s="4"/>
      <c r="FTJ181" s="184"/>
      <c r="FTK181" s="66"/>
      <c r="FTL181" s="83"/>
      <c r="FTM181" s="230"/>
      <c r="FTN181" s="121"/>
      <c r="FTO181" s="80"/>
      <c r="FTP181" s="4"/>
      <c r="FTQ181" s="4"/>
      <c r="FTR181" s="4"/>
      <c r="FTS181" s="4"/>
      <c r="FTT181" s="184"/>
      <c r="FTU181" s="66"/>
      <c r="FTV181" s="83"/>
      <c r="FTW181" s="230"/>
      <c r="FTX181" s="121"/>
      <c r="FTY181" s="80"/>
      <c r="FTZ181" s="4"/>
      <c r="FUA181" s="4"/>
      <c r="FUB181" s="4"/>
      <c r="FUC181" s="4"/>
      <c r="FUD181" s="184"/>
      <c r="FUE181" s="66"/>
      <c r="FUF181" s="83"/>
      <c r="FUG181" s="230"/>
      <c r="FUH181" s="121"/>
      <c r="FUI181" s="80"/>
      <c r="FUJ181" s="4"/>
      <c r="FUK181" s="4"/>
      <c r="FUL181" s="4"/>
      <c r="FUM181" s="4"/>
      <c r="FUN181" s="184"/>
      <c r="FUO181" s="66"/>
      <c r="FUP181" s="83"/>
      <c r="FUQ181" s="230"/>
      <c r="FUR181" s="121"/>
      <c r="FUS181" s="80"/>
      <c r="FUT181" s="4"/>
      <c r="FUU181" s="4"/>
      <c r="FUV181" s="4"/>
      <c r="FUW181" s="4"/>
      <c r="FUX181" s="184"/>
      <c r="FUY181" s="66"/>
      <c r="FUZ181" s="83"/>
      <c r="FVA181" s="230"/>
      <c r="FVB181" s="121"/>
      <c r="FVC181" s="80"/>
      <c r="FVD181" s="4"/>
      <c r="FVE181" s="4"/>
      <c r="FVF181" s="4"/>
      <c r="FVG181" s="4"/>
      <c r="FVH181" s="184"/>
      <c r="FVI181" s="66"/>
      <c r="FVJ181" s="83"/>
      <c r="FVK181" s="230"/>
      <c r="FVL181" s="121"/>
      <c r="FVM181" s="80"/>
      <c r="FVN181" s="4"/>
      <c r="FVO181" s="4"/>
      <c r="FVP181" s="4"/>
      <c r="FVQ181" s="4"/>
      <c r="FVR181" s="184"/>
      <c r="FVS181" s="66"/>
      <c r="FVT181" s="83"/>
      <c r="FVU181" s="230"/>
      <c r="FVV181" s="121"/>
      <c r="FVW181" s="80"/>
      <c r="FVX181" s="4"/>
      <c r="FVY181" s="4"/>
      <c r="FVZ181" s="4"/>
      <c r="FWA181" s="4"/>
      <c r="FWB181" s="184"/>
      <c r="FWC181" s="66"/>
      <c r="FWD181" s="83"/>
      <c r="FWE181" s="230"/>
      <c r="FWF181" s="121"/>
      <c r="FWG181" s="80"/>
      <c r="FWH181" s="4"/>
      <c r="FWI181" s="4"/>
      <c r="FWJ181" s="4"/>
      <c r="FWK181" s="4"/>
      <c r="FWL181" s="184"/>
      <c r="FWM181" s="66"/>
      <c r="FWN181" s="83"/>
      <c r="FWO181" s="230"/>
      <c r="FWP181" s="121"/>
      <c r="FWQ181" s="80"/>
      <c r="FWR181" s="4"/>
      <c r="FWS181" s="4"/>
      <c r="FWT181" s="4"/>
      <c r="FWU181" s="4"/>
      <c r="FWV181" s="184"/>
      <c r="FWW181" s="66"/>
      <c r="FWX181" s="83"/>
      <c r="FWY181" s="230"/>
      <c r="FWZ181" s="121"/>
      <c r="FXA181" s="80"/>
      <c r="FXB181" s="4"/>
      <c r="FXC181" s="4"/>
      <c r="FXD181" s="4"/>
      <c r="FXE181" s="4"/>
      <c r="FXF181" s="184"/>
      <c r="FXG181" s="66"/>
      <c r="FXH181" s="83"/>
      <c r="FXI181" s="230"/>
      <c r="FXJ181" s="121"/>
      <c r="FXK181" s="80"/>
      <c r="FXL181" s="4"/>
      <c r="FXM181" s="4"/>
      <c r="FXN181" s="4"/>
      <c r="FXO181" s="4"/>
      <c r="FXP181" s="184"/>
      <c r="FXQ181" s="66"/>
      <c r="FXR181" s="83"/>
      <c r="FXS181" s="230"/>
      <c r="FXT181" s="121"/>
      <c r="FXU181" s="80"/>
      <c r="FXV181" s="4"/>
      <c r="FXW181" s="4"/>
      <c r="FXX181" s="4"/>
      <c r="FXY181" s="4"/>
      <c r="FXZ181" s="184"/>
      <c r="FYA181" s="66"/>
      <c r="FYB181" s="83"/>
      <c r="FYC181" s="230"/>
      <c r="FYD181" s="121"/>
      <c r="FYE181" s="80"/>
      <c r="FYF181" s="4"/>
      <c r="FYG181" s="4"/>
      <c r="FYH181" s="4"/>
      <c r="FYI181" s="4"/>
      <c r="FYJ181" s="184"/>
      <c r="FYK181" s="66"/>
      <c r="FYL181" s="83"/>
      <c r="FYM181" s="230"/>
      <c r="FYN181" s="121"/>
      <c r="FYO181" s="80"/>
      <c r="FYP181" s="4"/>
      <c r="FYQ181" s="4"/>
      <c r="FYR181" s="4"/>
      <c r="FYS181" s="4"/>
      <c r="FYT181" s="184"/>
      <c r="FYU181" s="66"/>
      <c r="FYV181" s="83"/>
      <c r="FYW181" s="230"/>
      <c r="FYX181" s="121"/>
      <c r="FYY181" s="80"/>
      <c r="FYZ181" s="4"/>
      <c r="FZA181" s="4"/>
      <c r="FZB181" s="4"/>
      <c r="FZC181" s="4"/>
      <c r="FZD181" s="184"/>
      <c r="FZE181" s="66"/>
      <c r="FZF181" s="83"/>
      <c r="FZG181" s="230"/>
      <c r="FZH181" s="121"/>
      <c r="FZI181" s="80"/>
      <c r="FZJ181" s="4"/>
      <c r="FZK181" s="4"/>
      <c r="FZL181" s="4"/>
      <c r="FZM181" s="4"/>
      <c r="FZN181" s="184"/>
      <c r="FZO181" s="66"/>
      <c r="FZP181" s="83"/>
      <c r="FZQ181" s="230"/>
      <c r="FZR181" s="121"/>
      <c r="FZS181" s="80"/>
      <c r="FZT181" s="4"/>
      <c r="FZU181" s="4"/>
      <c r="FZV181" s="4"/>
      <c r="FZW181" s="4"/>
      <c r="FZX181" s="184"/>
      <c r="FZY181" s="66"/>
      <c r="FZZ181" s="83"/>
      <c r="GAA181" s="230"/>
      <c r="GAB181" s="121"/>
      <c r="GAC181" s="80"/>
      <c r="GAD181" s="4"/>
      <c r="GAE181" s="4"/>
      <c r="GAF181" s="4"/>
      <c r="GAG181" s="4"/>
      <c r="GAH181" s="184"/>
      <c r="GAI181" s="66"/>
      <c r="GAJ181" s="83"/>
      <c r="GAK181" s="230"/>
      <c r="GAL181" s="121"/>
      <c r="GAM181" s="80"/>
      <c r="GAN181" s="4"/>
      <c r="GAO181" s="4"/>
      <c r="GAP181" s="4"/>
      <c r="GAQ181" s="4"/>
      <c r="GAR181" s="184"/>
      <c r="GAS181" s="66"/>
      <c r="GAT181" s="83"/>
      <c r="GAU181" s="230"/>
      <c r="GAV181" s="121"/>
      <c r="GAW181" s="80"/>
      <c r="GAX181" s="4"/>
      <c r="GAY181" s="4"/>
      <c r="GAZ181" s="4"/>
      <c r="GBA181" s="4"/>
      <c r="GBB181" s="184"/>
      <c r="GBC181" s="66"/>
      <c r="GBD181" s="83"/>
      <c r="GBE181" s="230"/>
      <c r="GBF181" s="121"/>
      <c r="GBG181" s="80"/>
      <c r="GBH181" s="4"/>
      <c r="GBI181" s="4"/>
      <c r="GBJ181" s="4"/>
      <c r="GBK181" s="4"/>
      <c r="GBL181" s="184"/>
      <c r="GBM181" s="66"/>
      <c r="GBN181" s="83"/>
      <c r="GBO181" s="230"/>
      <c r="GBP181" s="121"/>
      <c r="GBQ181" s="80"/>
      <c r="GBR181" s="4"/>
      <c r="GBS181" s="4"/>
      <c r="GBT181" s="4"/>
      <c r="GBU181" s="4"/>
      <c r="GBV181" s="184"/>
      <c r="GBW181" s="66"/>
      <c r="GBX181" s="83"/>
      <c r="GBY181" s="230"/>
      <c r="GBZ181" s="121"/>
      <c r="GCA181" s="80"/>
      <c r="GCB181" s="4"/>
      <c r="GCC181" s="4"/>
      <c r="GCD181" s="4"/>
      <c r="GCE181" s="4"/>
      <c r="GCF181" s="184"/>
      <c r="GCG181" s="66"/>
      <c r="GCH181" s="83"/>
      <c r="GCI181" s="230"/>
      <c r="GCJ181" s="121"/>
      <c r="GCK181" s="80"/>
      <c r="GCL181" s="4"/>
      <c r="GCM181" s="4"/>
      <c r="GCN181" s="4"/>
      <c r="GCO181" s="4"/>
      <c r="GCP181" s="184"/>
      <c r="GCQ181" s="66"/>
      <c r="GCR181" s="83"/>
      <c r="GCS181" s="230"/>
      <c r="GCT181" s="121"/>
      <c r="GCU181" s="80"/>
      <c r="GCV181" s="4"/>
      <c r="GCW181" s="4"/>
      <c r="GCX181" s="4"/>
      <c r="GCY181" s="4"/>
      <c r="GCZ181" s="184"/>
      <c r="GDA181" s="66"/>
      <c r="GDB181" s="83"/>
      <c r="GDC181" s="230"/>
      <c r="GDD181" s="121"/>
      <c r="GDE181" s="80"/>
      <c r="GDF181" s="4"/>
      <c r="GDG181" s="4"/>
      <c r="GDH181" s="4"/>
      <c r="GDI181" s="4"/>
      <c r="GDJ181" s="184"/>
      <c r="GDK181" s="66"/>
      <c r="GDL181" s="83"/>
      <c r="GDM181" s="230"/>
      <c r="GDN181" s="121"/>
      <c r="GDO181" s="80"/>
      <c r="GDP181" s="4"/>
      <c r="GDQ181" s="4"/>
      <c r="GDR181" s="4"/>
      <c r="GDS181" s="4"/>
      <c r="GDT181" s="184"/>
      <c r="GDU181" s="66"/>
      <c r="GDV181" s="83"/>
      <c r="GDW181" s="230"/>
      <c r="GDX181" s="121"/>
      <c r="GDY181" s="80"/>
      <c r="GDZ181" s="4"/>
      <c r="GEA181" s="4"/>
      <c r="GEB181" s="4"/>
      <c r="GEC181" s="4"/>
      <c r="GED181" s="184"/>
      <c r="GEE181" s="66"/>
      <c r="GEF181" s="83"/>
      <c r="GEG181" s="230"/>
      <c r="GEH181" s="121"/>
      <c r="GEI181" s="80"/>
      <c r="GEJ181" s="4"/>
      <c r="GEK181" s="4"/>
      <c r="GEL181" s="4"/>
      <c r="GEM181" s="4"/>
      <c r="GEN181" s="184"/>
      <c r="GEO181" s="66"/>
      <c r="GEP181" s="83"/>
      <c r="GEQ181" s="230"/>
      <c r="GER181" s="121"/>
      <c r="GES181" s="80"/>
      <c r="GET181" s="4"/>
      <c r="GEU181" s="4"/>
      <c r="GEV181" s="4"/>
      <c r="GEW181" s="4"/>
      <c r="GEX181" s="184"/>
      <c r="GEY181" s="66"/>
      <c r="GEZ181" s="83"/>
      <c r="GFA181" s="230"/>
      <c r="GFB181" s="121"/>
      <c r="GFC181" s="80"/>
      <c r="GFD181" s="4"/>
      <c r="GFE181" s="4"/>
      <c r="GFF181" s="4"/>
      <c r="GFG181" s="4"/>
      <c r="GFH181" s="184"/>
      <c r="GFI181" s="66"/>
      <c r="GFJ181" s="83"/>
      <c r="GFK181" s="230"/>
      <c r="GFL181" s="121"/>
      <c r="GFM181" s="80"/>
      <c r="GFN181" s="4"/>
      <c r="GFO181" s="4"/>
      <c r="GFP181" s="4"/>
      <c r="GFQ181" s="4"/>
      <c r="GFR181" s="184"/>
      <c r="GFS181" s="66"/>
      <c r="GFT181" s="83"/>
      <c r="GFU181" s="230"/>
      <c r="GFV181" s="121"/>
      <c r="GFW181" s="80"/>
      <c r="GFX181" s="4"/>
      <c r="GFY181" s="4"/>
      <c r="GFZ181" s="4"/>
      <c r="GGA181" s="4"/>
      <c r="GGB181" s="184"/>
      <c r="GGC181" s="66"/>
      <c r="GGD181" s="83"/>
      <c r="GGE181" s="230"/>
      <c r="GGF181" s="121"/>
      <c r="GGG181" s="80"/>
      <c r="GGH181" s="4"/>
      <c r="GGI181" s="4"/>
      <c r="GGJ181" s="4"/>
      <c r="GGK181" s="4"/>
      <c r="GGL181" s="184"/>
      <c r="GGM181" s="66"/>
      <c r="GGN181" s="83"/>
      <c r="GGO181" s="230"/>
      <c r="GGP181" s="121"/>
      <c r="GGQ181" s="80"/>
      <c r="GGR181" s="4"/>
      <c r="GGS181" s="4"/>
      <c r="GGT181" s="4"/>
      <c r="GGU181" s="4"/>
      <c r="GGV181" s="184"/>
      <c r="GGW181" s="66"/>
      <c r="GGX181" s="83"/>
      <c r="GGY181" s="230"/>
      <c r="GGZ181" s="121"/>
      <c r="GHA181" s="80"/>
      <c r="GHB181" s="4"/>
      <c r="GHC181" s="4"/>
      <c r="GHD181" s="4"/>
      <c r="GHE181" s="4"/>
      <c r="GHF181" s="184"/>
      <c r="GHG181" s="66"/>
      <c r="GHH181" s="83"/>
      <c r="GHI181" s="230"/>
      <c r="GHJ181" s="121"/>
      <c r="GHK181" s="80"/>
      <c r="GHL181" s="4"/>
      <c r="GHM181" s="4"/>
      <c r="GHN181" s="4"/>
      <c r="GHO181" s="4"/>
      <c r="GHP181" s="184"/>
      <c r="GHQ181" s="66"/>
      <c r="GHR181" s="83"/>
      <c r="GHS181" s="230"/>
      <c r="GHT181" s="121"/>
      <c r="GHU181" s="80"/>
      <c r="GHV181" s="4"/>
      <c r="GHW181" s="4"/>
      <c r="GHX181" s="4"/>
      <c r="GHY181" s="4"/>
      <c r="GHZ181" s="184"/>
      <c r="GIA181" s="66"/>
      <c r="GIB181" s="83"/>
      <c r="GIC181" s="230"/>
      <c r="GID181" s="121"/>
      <c r="GIE181" s="80"/>
      <c r="GIF181" s="4"/>
      <c r="GIG181" s="4"/>
      <c r="GIH181" s="4"/>
      <c r="GII181" s="4"/>
      <c r="GIJ181" s="184"/>
      <c r="GIK181" s="66"/>
      <c r="GIL181" s="83"/>
      <c r="GIM181" s="230"/>
      <c r="GIN181" s="121"/>
      <c r="GIO181" s="80"/>
      <c r="GIP181" s="4"/>
      <c r="GIQ181" s="4"/>
      <c r="GIR181" s="4"/>
      <c r="GIS181" s="4"/>
      <c r="GIT181" s="184"/>
      <c r="GIU181" s="66"/>
      <c r="GIV181" s="83"/>
      <c r="GIW181" s="230"/>
      <c r="GIX181" s="121"/>
      <c r="GIY181" s="80"/>
      <c r="GIZ181" s="4"/>
      <c r="GJA181" s="4"/>
      <c r="GJB181" s="4"/>
      <c r="GJC181" s="4"/>
      <c r="GJD181" s="184"/>
      <c r="GJE181" s="66"/>
      <c r="GJF181" s="83"/>
      <c r="GJG181" s="230"/>
      <c r="GJH181" s="121"/>
      <c r="GJI181" s="80"/>
      <c r="GJJ181" s="4"/>
      <c r="GJK181" s="4"/>
      <c r="GJL181" s="4"/>
      <c r="GJM181" s="4"/>
      <c r="GJN181" s="184"/>
      <c r="GJO181" s="66"/>
      <c r="GJP181" s="83"/>
      <c r="GJQ181" s="230"/>
      <c r="GJR181" s="121"/>
      <c r="GJS181" s="80"/>
      <c r="GJT181" s="4"/>
      <c r="GJU181" s="4"/>
      <c r="GJV181" s="4"/>
      <c r="GJW181" s="4"/>
      <c r="GJX181" s="184"/>
      <c r="GJY181" s="66"/>
      <c r="GJZ181" s="83"/>
      <c r="GKA181" s="230"/>
      <c r="GKB181" s="121"/>
      <c r="GKC181" s="80"/>
      <c r="GKD181" s="4"/>
      <c r="GKE181" s="4"/>
      <c r="GKF181" s="4"/>
      <c r="GKG181" s="4"/>
      <c r="GKH181" s="184"/>
      <c r="GKI181" s="66"/>
      <c r="GKJ181" s="83"/>
      <c r="GKK181" s="230"/>
      <c r="GKL181" s="121"/>
      <c r="GKM181" s="80"/>
      <c r="GKN181" s="4"/>
      <c r="GKO181" s="4"/>
      <c r="GKP181" s="4"/>
      <c r="GKQ181" s="4"/>
      <c r="GKR181" s="184"/>
      <c r="GKS181" s="66"/>
      <c r="GKT181" s="83"/>
      <c r="GKU181" s="230"/>
      <c r="GKV181" s="121"/>
      <c r="GKW181" s="80"/>
      <c r="GKX181" s="4"/>
      <c r="GKY181" s="4"/>
      <c r="GKZ181" s="4"/>
      <c r="GLA181" s="4"/>
      <c r="GLB181" s="184"/>
      <c r="GLC181" s="66"/>
      <c r="GLD181" s="83"/>
      <c r="GLE181" s="230"/>
      <c r="GLF181" s="121"/>
      <c r="GLG181" s="80"/>
      <c r="GLH181" s="4"/>
      <c r="GLI181" s="4"/>
      <c r="GLJ181" s="4"/>
      <c r="GLK181" s="4"/>
      <c r="GLL181" s="184"/>
      <c r="GLM181" s="66"/>
      <c r="GLN181" s="83"/>
      <c r="GLO181" s="230"/>
      <c r="GLP181" s="121"/>
      <c r="GLQ181" s="80"/>
      <c r="GLR181" s="4"/>
      <c r="GLS181" s="4"/>
      <c r="GLT181" s="4"/>
      <c r="GLU181" s="4"/>
      <c r="GLV181" s="184"/>
      <c r="GLW181" s="66"/>
      <c r="GLX181" s="83"/>
      <c r="GLY181" s="230"/>
      <c r="GLZ181" s="121"/>
      <c r="GMA181" s="80"/>
      <c r="GMB181" s="4"/>
      <c r="GMC181" s="4"/>
      <c r="GMD181" s="4"/>
      <c r="GME181" s="4"/>
      <c r="GMF181" s="184"/>
      <c r="GMG181" s="66"/>
      <c r="GMH181" s="83"/>
      <c r="GMI181" s="230"/>
      <c r="GMJ181" s="121"/>
      <c r="GMK181" s="80"/>
      <c r="GML181" s="4"/>
      <c r="GMM181" s="4"/>
      <c r="GMN181" s="4"/>
      <c r="GMO181" s="4"/>
      <c r="GMP181" s="184"/>
      <c r="GMQ181" s="66"/>
      <c r="GMR181" s="83"/>
      <c r="GMS181" s="230"/>
      <c r="GMT181" s="121"/>
      <c r="GMU181" s="80"/>
      <c r="GMV181" s="4"/>
      <c r="GMW181" s="4"/>
      <c r="GMX181" s="4"/>
      <c r="GMY181" s="4"/>
      <c r="GMZ181" s="184"/>
      <c r="GNA181" s="66"/>
      <c r="GNB181" s="83"/>
      <c r="GNC181" s="230"/>
      <c r="GND181" s="121"/>
      <c r="GNE181" s="80"/>
      <c r="GNF181" s="4"/>
      <c r="GNG181" s="4"/>
      <c r="GNH181" s="4"/>
      <c r="GNI181" s="4"/>
      <c r="GNJ181" s="184"/>
      <c r="GNK181" s="66"/>
      <c r="GNL181" s="83"/>
      <c r="GNM181" s="230"/>
      <c r="GNN181" s="121"/>
      <c r="GNO181" s="80"/>
      <c r="GNP181" s="4"/>
      <c r="GNQ181" s="4"/>
      <c r="GNR181" s="4"/>
      <c r="GNS181" s="4"/>
      <c r="GNT181" s="184"/>
      <c r="GNU181" s="66"/>
      <c r="GNV181" s="83"/>
      <c r="GNW181" s="230"/>
      <c r="GNX181" s="121"/>
      <c r="GNY181" s="80"/>
      <c r="GNZ181" s="4"/>
      <c r="GOA181" s="4"/>
      <c r="GOB181" s="4"/>
      <c r="GOC181" s="4"/>
      <c r="GOD181" s="184"/>
      <c r="GOE181" s="66"/>
      <c r="GOF181" s="83"/>
      <c r="GOG181" s="230"/>
      <c r="GOH181" s="121"/>
      <c r="GOI181" s="80"/>
      <c r="GOJ181" s="4"/>
      <c r="GOK181" s="4"/>
      <c r="GOL181" s="4"/>
      <c r="GOM181" s="4"/>
      <c r="GON181" s="184"/>
      <c r="GOO181" s="66"/>
      <c r="GOP181" s="83"/>
      <c r="GOQ181" s="230"/>
      <c r="GOR181" s="121"/>
      <c r="GOS181" s="80"/>
      <c r="GOT181" s="4"/>
      <c r="GOU181" s="4"/>
      <c r="GOV181" s="4"/>
      <c r="GOW181" s="4"/>
      <c r="GOX181" s="184"/>
      <c r="GOY181" s="66"/>
      <c r="GOZ181" s="83"/>
      <c r="GPA181" s="230"/>
      <c r="GPB181" s="121"/>
      <c r="GPC181" s="80"/>
      <c r="GPD181" s="4"/>
      <c r="GPE181" s="4"/>
      <c r="GPF181" s="4"/>
      <c r="GPG181" s="4"/>
      <c r="GPH181" s="184"/>
      <c r="GPI181" s="66"/>
      <c r="GPJ181" s="83"/>
      <c r="GPK181" s="230"/>
      <c r="GPL181" s="121"/>
      <c r="GPM181" s="80"/>
      <c r="GPN181" s="4"/>
      <c r="GPO181" s="4"/>
      <c r="GPP181" s="4"/>
      <c r="GPQ181" s="4"/>
      <c r="GPR181" s="184"/>
      <c r="GPS181" s="66"/>
      <c r="GPT181" s="83"/>
      <c r="GPU181" s="230"/>
      <c r="GPV181" s="121"/>
      <c r="GPW181" s="80"/>
      <c r="GPX181" s="4"/>
      <c r="GPY181" s="4"/>
      <c r="GPZ181" s="4"/>
      <c r="GQA181" s="4"/>
      <c r="GQB181" s="184"/>
      <c r="GQC181" s="66"/>
      <c r="GQD181" s="83"/>
      <c r="GQE181" s="230"/>
      <c r="GQF181" s="121"/>
      <c r="GQG181" s="80"/>
      <c r="GQH181" s="4"/>
      <c r="GQI181" s="4"/>
      <c r="GQJ181" s="4"/>
      <c r="GQK181" s="4"/>
      <c r="GQL181" s="184"/>
      <c r="GQM181" s="66"/>
      <c r="GQN181" s="83"/>
      <c r="GQO181" s="230"/>
      <c r="GQP181" s="121"/>
      <c r="GQQ181" s="80"/>
      <c r="GQR181" s="4"/>
      <c r="GQS181" s="4"/>
      <c r="GQT181" s="4"/>
      <c r="GQU181" s="4"/>
      <c r="GQV181" s="184"/>
      <c r="GQW181" s="66"/>
      <c r="GQX181" s="83"/>
      <c r="GQY181" s="230"/>
      <c r="GQZ181" s="121"/>
      <c r="GRA181" s="80"/>
      <c r="GRB181" s="4"/>
      <c r="GRC181" s="4"/>
      <c r="GRD181" s="4"/>
      <c r="GRE181" s="4"/>
      <c r="GRF181" s="184"/>
      <c r="GRG181" s="66"/>
      <c r="GRH181" s="83"/>
      <c r="GRI181" s="230"/>
      <c r="GRJ181" s="121"/>
      <c r="GRK181" s="80"/>
      <c r="GRL181" s="4"/>
      <c r="GRM181" s="4"/>
      <c r="GRN181" s="4"/>
      <c r="GRO181" s="4"/>
      <c r="GRP181" s="184"/>
      <c r="GRQ181" s="66"/>
      <c r="GRR181" s="83"/>
      <c r="GRS181" s="230"/>
      <c r="GRT181" s="121"/>
      <c r="GRU181" s="80"/>
      <c r="GRV181" s="4"/>
      <c r="GRW181" s="4"/>
      <c r="GRX181" s="4"/>
      <c r="GRY181" s="4"/>
      <c r="GRZ181" s="184"/>
      <c r="GSA181" s="66"/>
      <c r="GSB181" s="83"/>
      <c r="GSC181" s="230"/>
      <c r="GSD181" s="121"/>
      <c r="GSE181" s="80"/>
      <c r="GSF181" s="4"/>
      <c r="GSG181" s="4"/>
      <c r="GSH181" s="4"/>
      <c r="GSI181" s="4"/>
      <c r="GSJ181" s="184"/>
      <c r="GSK181" s="66"/>
      <c r="GSL181" s="83"/>
      <c r="GSM181" s="230"/>
      <c r="GSN181" s="121"/>
      <c r="GSO181" s="80"/>
      <c r="GSP181" s="4"/>
      <c r="GSQ181" s="4"/>
      <c r="GSR181" s="4"/>
      <c r="GSS181" s="4"/>
      <c r="GST181" s="184"/>
      <c r="GSU181" s="66"/>
      <c r="GSV181" s="83"/>
      <c r="GSW181" s="230"/>
      <c r="GSX181" s="121"/>
      <c r="GSY181" s="80"/>
      <c r="GSZ181" s="4"/>
      <c r="GTA181" s="4"/>
      <c r="GTB181" s="4"/>
      <c r="GTC181" s="4"/>
      <c r="GTD181" s="184"/>
      <c r="GTE181" s="66"/>
      <c r="GTF181" s="83"/>
      <c r="GTG181" s="230"/>
      <c r="GTH181" s="121"/>
      <c r="GTI181" s="80"/>
      <c r="GTJ181" s="4"/>
      <c r="GTK181" s="4"/>
      <c r="GTL181" s="4"/>
      <c r="GTM181" s="4"/>
      <c r="GTN181" s="184"/>
      <c r="GTO181" s="66"/>
      <c r="GTP181" s="83"/>
      <c r="GTQ181" s="230"/>
      <c r="GTR181" s="121"/>
      <c r="GTS181" s="80"/>
      <c r="GTT181" s="4"/>
      <c r="GTU181" s="4"/>
      <c r="GTV181" s="4"/>
      <c r="GTW181" s="4"/>
      <c r="GTX181" s="184"/>
      <c r="GTY181" s="66"/>
      <c r="GTZ181" s="83"/>
      <c r="GUA181" s="230"/>
      <c r="GUB181" s="121"/>
      <c r="GUC181" s="80"/>
      <c r="GUD181" s="4"/>
      <c r="GUE181" s="4"/>
      <c r="GUF181" s="4"/>
      <c r="GUG181" s="4"/>
      <c r="GUH181" s="184"/>
      <c r="GUI181" s="66"/>
      <c r="GUJ181" s="83"/>
      <c r="GUK181" s="230"/>
      <c r="GUL181" s="121"/>
      <c r="GUM181" s="80"/>
      <c r="GUN181" s="4"/>
      <c r="GUO181" s="4"/>
      <c r="GUP181" s="4"/>
      <c r="GUQ181" s="4"/>
      <c r="GUR181" s="184"/>
      <c r="GUS181" s="66"/>
      <c r="GUT181" s="83"/>
      <c r="GUU181" s="230"/>
      <c r="GUV181" s="121"/>
      <c r="GUW181" s="80"/>
      <c r="GUX181" s="4"/>
      <c r="GUY181" s="4"/>
      <c r="GUZ181" s="4"/>
      <c r="GVA181" s="4"/>
      <c r="GVB181" s="184"/>
      <c r="GVC181" s="66"/>
      <c r="GVD181" s="83"/>
      <c r="GVE181" s="230"/>
      <c r="GVF181" s="121"/>
      <c r="GVG181" s="80"/>
      <c r="GVH181" s="4"/>
      <c r="GVI181" s="4"/>
      <c r="GVJ181" s="4"/>
      <c r="GVK181" s="4"/>
      <c r="GVL181" s="184"/>
      <c r="GVM181" s="66"/>
      <c r="GVN181" s="83"/>
      <c r="GVO181" s="230"/>
      <c r="GVP181" s="121"/>
      <c r="GVQ181" s="80"/>
      <c r="GVR181" s="4"/>
      <c r="GVS181" s="4"/>
      <c r="GVT181" s="4"/>
      <c r="GVU181" s="4"/>
      <c r="GVV181" s="184"/>
      <c r="GVW181" s="66"/>
      <c r="GVX181" s="83"/>
      <c r="GVY181" s="230"/>
      <c r="GVZ181" s="121"/>
      <c r="GWA181" s="80"/>
      <c r="GWB181" s="4"/>
      <c r="GWC181" s="4"/>
      <c r="GWD181" s="4"/>
      <c r="GWE181" s="4"/>
      <c r="GWF181" s="184"/>
      <c r="GWG181" s="66"/>
      <c r="GWH181" s="83"/>
      <c r="GWI181" s="230"/>
      <c r="GWJ181" s="121"/>
      <c r="GWK181" s="80"/>
      <c r="GWL181" s="4"/>
      <c r="GWM181" s="4"/>
      <c r="GWN181" s="4"/>
      <c r="GWO181" s="4"/>
      <c r="GWP181" s="184"/>
      <c r="GWQ181" s="66"/>
      <c r="GWR181" s="83"/>
      <c r="GWS181" s="230"/>
      <c r="GWT181" s="121"/>
      <c r="GWU181" s="80"/>
      <c r="GWV181" s="4"/>
      <c r="GWW181" s="4"/>
      <c r="GWX181" s="4"/>
      <c r="GWY181" s="4"/>
      <c r="GWZ181" s="184"/>
      <c r="GXA181" s="66"/>
      <c r="GXB181" s="83"/>
      <c r="GXC181" s="230"/>
      <c r="GXD181" s="121"/>
      <c r="GXE181" s="80"/>
      <c r="GXF181" s="4"/>
      <c r="GXG181" s="4"/>
      <c r="GXH181" s="4"/>
      <c r="GXI181" s="4"/>
      <c r="GXJ181" s="184"/>
      <c r="GXK181" s="66"/>
      <c r="GXL181" s="83"/>
      <c r="GXM181" s="230"/>
      <c r="GXN181" s="121"/>
      <c r="GXO181" s="80"/>
      <c r="GXP181" s="4"/>
      <c r="GXQ181" s="4"/>
      <c r="GXR181" s="4"/>
      <c r="GXS181" s="4"/>
      <c r="GXT181" s="184"/>
      <c r="GXU181" s="66"/>
      <c r="GXV181" s="83"/>
      <c r="GXW181" s="230"/>
      <c r="GXX181" s="121"/>
      <c r="GXY181" s="80"/>
      <c r="GXZ181" s="4"/>
      <c r="GYA181" s="4"/>
      <c r="GYB181" s="4"/>
      <c r="GYC181" s="4"/>
      <c r="GYD181" s="184"/>
      <c r="GYE181" s="66"/>
      <c r="GYF181" s="83"/>
      <c r="GYG181" s="230"/>
      <c r="GYH181" s="121"/>
      <c r="GYI181" s="80"/>
      <c r="GYJ181" s="4"/>
      <c r="GYK181" s="4"/>
      <c r="GYL181" s="4"/>
      <c r="GYM181" s="4"/>
      <c r="GYN181" s="184"/>
      <c r="GYO181" s="66"/>
      <c r="GYP181" s="83"/>
      <c r="GYQ181" s="230"/>
      <c r="GYR181" s="121"/>
      <c r="GYS181" s="80"/>
      <c r="GYT181" s="4"/>
      <c r="GYU181" s="4"/>
      <c r="GYV181" s="4"/>
      <c r="GYW181" s="4"/>
      <c r="GYX181" s="184"/>
      <c r="GYY181" s="66"/>
      <c r="GYZ181" s="83"/>
      <c r="GZA181" s="230"/>
      <c r="GZB181" s="121"/>
      <c r="GZC181" s="80"/>
      <c r="GZD181" s="4"/>
      <c r="GZE181" s="4"/>
      <c r="GZF181" s="4"/>
      <c r="GZG181" s="4"/>
      <c r="GZH181" s="184"/>
      <c r="GZI181" s="66"/>
      <c r="GZJ181" s="83"/>
      <c r="GZK181" s="230"/>
      <c r="GZL181" s="121"/>
      <c r="GZM181" s="80"/>
      <c r="GZN181" s="4"/>
      <c r="GZO181" s="4"/>
      <c r="GZP181" s="4"/>
      <c r="GZQ181" s="4"/>
      <c r="GZR181" s="184"/>
      <c r="GZS181" s="66"/>
      <c r="GZT181" s="83"/>
      <c r="GZU181" s="230"/>
      <c r="GZV181" s="121"/>
      <c r="GZW181" s="80"/>
      <c r="GZX181" s="4"/>
      <c r="GZY181" s="4"/>
      <c r="GZZ181" s="4"/>
      <c r="HAA181" s="4"/>
      <c r="HAB181" s="184"/>
      <c r="HAC181" s="66"/>
      <c r="HAD181" s="83"/>
      <c r="HAE181" s="230"/>
      <c r="HAF181" s="121"/>
      <c r="HAG181" s="80"/>
      <c r="HAH181" s="4"/>
      <c r="HAI181" s="4"/>
      <c r="HAJ181" s="4"/>
      <c r="HAK181" s="4"/>
      <c r="HAL181" s="184"/>
      <c r="HAM181" s="66"/>
      <c r="HAN181" s="83"/>
      <c r="HAO181" s="230"/>
      <c r="HAP181" s="121"/>
      <c r="HAQ181" s="80"/>
      <c r="HAR181" s="4"/>
      <c r="HAS181" s="4"/>
      <c r="HAT181" s="4"/>
      <c r="HAU181" s="4"/>
      <c r="HAV181" s="184"/>
      <c r="HAW181" s="66"/>
      <c r="HAX181" s="83"/>
      <c r="HAY181" s="230"/>
      <c r="HAZ181" s="121"/>
      <c r="HBA181" s="80"/>
      <c r="HBB181" s="4"/>
      <c r="HBC181" s="4"/>
      <c r="HBD181" s="4"/>
      <c r="HBE181" s="4"/>
      <c r="HBF181" s="184"/>
      <c r="HBG181" s="66"/>
      <c r="HBH181" s="83"/>
      <c r="HBI181" s="230"/>
      <c r="HBJ181" s="121"/>
      <c r="HBK181" s="80"/>
      <c r="HBL181" s="4"/>
      <c r="HBM181" s="4"/>
      <c r="HBN181" s="4"/>
      <c r="HBO181" s="4"/>
      <c r="HBP181" s="184"/>
      <c r="HBQ181" s="66"/>
      <c r="HBR181" s="83"/>
      <c r="HBS181" s="230"/>
      <c r="HBT181" s="121"/>
      <c r="HBU181" s="80"/>
      <c r="HBV181" s="4"/>
      <c r="HBW181" s="4"/>
      <c r="HBX181" s="4"/>
      <c r="HBY181" s="4"/>
      <c r="HBZ181" s="184"/>
      <c r="HCA181" s="66"/>
      <c r="HCB181" s="83"/>
      <c r="HCC181" s="230"/>
      <c r="HCD181" s="121"/>
      <c r="HCE181" s="80"/>
      <c r="HCF181" s="4"/>
      <c r="HCG181" s="4"/>
      <c r="HCH181" s="4"/>
      <c r="HCI181" s="4"/>
      <c r="HCJ181" s="184"/>
      <c r="HCK181" s="66"/>
      <c r="HCL181" s="83"/>
      <c r="HCM181" s="230"/>
      <c r="HCN181" s="121"/>
      <c r="HCO181" s="80"/>
      <c r="HCP181" s="4"/>
      <c r="HCQ181" s="4"/>
      <c r="HCR181" s="4"/>
      <c r="HCS181" s="4"/>
      <c r="HCT181" s="184"/>
      <c r="HCU181" s="66"/>
      <c r="HCV181" s="83"/>
      <c r="HCW181" s="230"/>
      <c r="HCX181" s="121"/>
      <c r="HCY181" s="80"/>
      <c r="HCZ181" s="4"/>
      <c r="HDA181" s="4"/>
      <c r="HDB181" s="4"/>
      <c r="HDC181" s="4"/>
      <c r="HDD181" s="184"/>
      <c r="HDE181" s="66"/>
      <c r="HDF181" s="83"/>
      <c r="HDG181" s="230"/>
      <c r="HDH181" s="121"/>
      <c r="HDI181" s="80"/>
      <c r="HDJ181" s="4"/>
      <c r="HDK181" s="4"/>
      <c r="HDL181" s="4"/>
      <c r="HDM181" s="4"/>
      <c r="HDN181" s="184"/>
      <c r="HDO181" s="66"/>
      <c r="HDP181" s="83"/>
      <c r="HDQ181" s="230"/>
      <c r="HDR181" s="121"/>
      <c r="HDS181" s="80"/>
      <c r="HDT181" s="4"/>
      <c r="HDU181" s="4"/>
      <c r="HDV181" s="4"/>
      <c r="HDW181" s="4"/>
      <c r="HDX181" s="184"/>
      <c r="HDY181" s="66"/>
      <c r="HDZ181" s="83"/>
      <c r="HEA181" s="230"/>
      <c r="HEB181" s="121"/>
      <c r="HEC181" s="80"/>
      <c r="HED181" s="4"/>
      <c r="HEE181" s="4"/>
      <c r="HEF181" s="4"/>
      <c r="HEG181" s="4"/>
      <c r="HEH181" s="184"/>
      <c r="HEI181" s="66"/>
      <c r="HEJ181" s="83"/>
      <c r="HEK181" s="230"/>
      <c r="HEL181" s="121"/>
      <c r="HEM181" s="80"/>
      <c r="HEN181" s="4"/>
      <c r="HEO181" s="4"/>
      <c r="HEP181" s="4"/>
      <c r="HEQ181" s="4"/>
      <c r="HER181" s="184"/>
      <c r="HES181" s="66"/>
      <c r="HET181" s="83"/>
      <c r="HEU181" s="230"/>
      <c r="HEV181" s="121"/>
      <c r="HEW181" s="80"/>
      <c r="HEX181" s="4"/>
      <c r="HEY181" s="4"/>
      <c r="HEZ181" s="4"/>
      <c r="HFA181" s="4"/>
      <c r="HFB181" s="184"/>
      <c r="HFC181" s="66"/>
      <c r="HFD181" s="83"/>
      <c r="HFE181" s="230"/>
      <c r="HFF181" s="121"/>
      <c r="HFG181" s="80"/>
      <c r="HFH181" s="4"/>
      <c r="HFI181" s="4"/>
      <c r="HFJ181" s="4"/>
      <c r="HFK181" s="4"/>
      <c r="HFL181" s="184"/>
      <c r="HFM181" s="66"/>
      <c r="HFN181" s="83"/>
      <c r="HFO181" s="230"/>
      <c r="HFP181" s="121"/>
      <c r="HFQ181" s="80"/>
      <c r="HFR181" s="4"/>
      <c r="HFS181" s="4"/>
      <c r="HFT181" s="4"/>
      <c r="HFU181" s="4"/>
      <c r="HFV181" s="184"/>
      <c r="HFW181" s="66"/>
      <c r="HFX181" s="83"/>
      <c r="HFY181" s="230"/>
      <c r="HFZ181" s="121"/>
      <c r="HGA181" s="80"/>
      <c r="HGB181" s="4"/>
      <c r="HGC181" s="4"/>
      <c r="HGD181" s="4"/>
      <c r="HGE181" s="4"/>
      <c r="HGF181" s="184"/>
      <c r="HGG181" s="66"/>
      <c r="HGH181" s="83"/>
      <c r="HGI181" s="230"/>
      <c r="HGJ181" s="121"/>
      <c r="HGK181" s="80"/>
      <c r="HGL181" s="4"/>
      <c r="HGM181" s="4"/>
      <c r="HGN181" s="4"/>
      <c r="HGO181" s="4"/>
      <c r="HGP181" s="184"/>
      <c r="HGQ181" s="66"/>
      <c r="HGR181" s="83"/>
      <c r="HGS181" s="230"/>
      <c r="HGT181" s="121"/>
      <c r="HGU181" s="80"/>
      <c r="HGV181" s="4"/>
      <c r="HGW181" s="4"/>
      <c r="HGX181" s="4"/>
      <c r="HGY181" s="4"/>
      <c r="HGZ181" s="184"/>
      <c r="HHA181" s="66"/>
      <c r="HHB181" s="83"/>
      <c r="HHC181" s="230"/>
      <c r="HHD181" s="121"/>
      <c r="HHE181" s="80"/>
      <c r="HHF181" s="4"/>
      <c r="HHG181" s="4"/>
      <c r="HHH181" s="4"/>
      <c r="HHI181" s="4"/>
      <c r="HHJ181" s="184"/>
      <c r="HHK181" s="66"/>
      <c r="HHL181" s="83"/>
      <c r="HHM181" s="230"/>
      <c r="HHN181" s="121"/>
      <c r="HHO181" s="80"/>
      <c r="HHP181" s="4"/>
      <c r="HHQ181" s="4"/>
      <c r="HHR181" s="4"/>
      <c r="HHS181" s="4"/>
      <c r="HHT181" s="184"/>
      <c r="HHU181" s="66"/>
      <c r="HHV181" s="83"/>
      <c r="HHW181" s="230"/>
      <c r="HHX181" s="121"/>
      <c r="HHY181" s="80"/>
      <c r="HHZ181" s="4"/>
      <c r="HIA181" s="4"/>
      <c r="HIB181" s="4"/>
      <c r="HIC181" s="4"/>
      <c r="HID181" s="184"/>
      <c r="HIE181" s="66"/>
      <c r="HIF181" s="83"/>
      <c r="HIG181" s="230"/>
      <c r="HIH181" s="121"/>
      <c r="HII181" s="80"/>
      <c r="HIJ181" s="4"/>
      <c r="HIK181" s="4"/>
      <c r="HIL181" s="4"/>
      <c r="HIM181" s="4"/>
      <c r="HIN181" s="184"/>
      <c r="HIO181" s="66"/>
      <c r="HIP181" s="83"/>
      <c r="HIQ181" s="230"/>
      <c r="HIR181" s="121"/>
      <c r="HIS181" s="80"/>
      <c r="HIT181" s="4"/>
      <c r="HIU181" s="4"/>
      <c r="HIV181" s="4"/>
      <c r="HIW181" s="4"/>
      <c r="HIX181" s="184"/>
      <c r="HIY181" s="66"/>
      <c r="HIZ181" s="83"/>
      <c r="HJA181" s="230"/>
      <c r="HJB181" s="121"/>
      <c r="HJC181" s="80"/>
      <c r="HJD181" s="4"/>
      <c r="HJE181" s="4"/>
      <c r="HJF181" s="4"/>
      <c r="HJG181" s="4"/>
      <c r="HJH181" s="184"/>
      <c r="HJI181" s="66"/>
      <c r="HJJ181" s="83"/>
      <c r="HJK181" s="230"/>
      <c r="HJL181" s="121"/>
      <c r="HJM181" s="80"/>
      <c r="HJN181" s="4"/>
      <c r="HJO181" s="4"/>
      <c r="HJP181" s="4"/>
      <c r="HJQ181" s="4"/>
      <c r="HJR181" s="184"/>
      <c r="HJS181" s="66"/>
      <c r="HJT181" s="83"/>
      <c r="HJU181" s="230"/>
      <c r="HJV181" s="121"/>
      <c r="HJW181" s="80"/>
      <c r="HJX181" s="4"/>
      <c r="HJY181" s="4"/>
      <c r="HJZ181" s="4"/>
      <c r="HKA181" s="4"/>
      <c r="HKB181" s="184"/>
      <c r="HKC181" s="66"/>
      <c r="HKD181" s="83"/>
      <c r="HKE181" s="230"/>
      <c r="HKF181" s="121"/>
      <c r="HKG181" s="80"/>
      <c r="HKH181" s="4"/>
      <c r="HKI181" s="4"/>
      <c r="HKJ181" s="4"/>
      <c r="HKK181" s="4"/>
      <c r="HKL181" s="184"/>
      <c r="HKM181" s="66"/>
      <c r="HKN181" s="83"/>
      <c r="HKO181" s="230"/>
      <c r="HKP181" s="121"/>
      <c r="HKQ181" s="80"/>
      <c r="HKR181" s="4"/>
      <c r="HKS181" s="4"/>
      <c r="HKT181" s="4"/>
      <c r="HKU181" s="4"/>
      <c r="HKV181" s="184"/>
      <c r="HKW181" s="66"/>
      <c r="HKX181" s="83"/>
      <c r="HKY181" s="230"/>
      <c r="HKZ181" s="121"/>
      <c r="HLA181" s="80"/>
      <c r="HLB181" s="4"/>
      <c r="HLC181" s="4"/>
      <c r="HLD181" s="4"/>
      <c r="HLE181" s="4"/>
      <c r="HLF181" s="184"/>
      <c r="HLG181" s="66"/>
      <c r="HLH181" s="83"/>
      <c r="HLI181" s="230"/>
      <c r="HLJ181" s="121"/>
      <c r="HLK181" s="80"/>
      <c r="HLL181" s="4"/>
      <c r="HLM181" s="4"/>
      <c r="HLN181" s="4"/>
      <c r="HLO181" s="4"/>
      <c r="HLP181" s="184"/>
      <c r="HLQ181" s="66"/>
      <c r="HLR181" s="83"/>
      <c r="HLS181" s="230"/>
      <c r="HLT181" s="121"/>
      <c r="HLU181" s="80"/>
      <c r="HLV181" s="4"/>
      <c r="HLW181" s="4"/>
      <c r="HLX181" s="4"/>
      <c r="HLY181" s="4"/>
      <c r="HLZ181" s="184"/>
      <c r="HMA181" s="66"/>
      <c r="HMB181" s="83"/>
      <c r="HMC181" s="230"/>
      <c r="HMD181" s="121"/>
      <c r="HME181" s="80"/>
      <c r="HMF181" s="4"/>
      <c r="HMG181" s="4"/>
      <c r="HMH181" s="4"/>
      <c r="HMI181" s="4"/>
      <c r="HMJ181" s="184"/>
      <c r="HMK181" s="66"/>
      <c r="HML181" s="83"/>
      <c r="HMM181" s="230"/>
      <c r="HMN181" s="121"/>
      <c r="HMO181" s="80"/>
      <c r="HMP181" s="4"/>
      <c r="HMQ181" s="4"/>
      <c r="HMR181" s="4"/>
      <c r="HMS181" s="4"/>
      <c r="HMT181" s="184"/>
      <c r="HMU181" s="66"/>
      <c r="HMV181" s="83"/>
      <c r="HMW181" s="230"/>
      <c r="HMX181" s="121"/>
      <c r="HMY181" s="80"/>
      <c r="HMZ181" s="4"/>
      <c r="HNA181" s="4"/>
      <c r="HNB181" s="4"/>
      <c r="HNC181" s="4"/>
      <c r="HND181" s="184"/>
      <c r="HNE181" s="66"/>
      <c r="HNF181" s="83"/>
      <c r="HNG181" s="230"/>
      <c r="HNH181" s="121"/>
      <c r="HNI181" s="80"/>
      <c r="HNJ181" s="4"/>
      <c r="HNK181" s="4"/>
      <c r="HNL181" s="4"/>
      <c r="HNM181" s="4"/>
      <c r="HNN181" s="184"/>
      <c r="HNO181" s="66"/>
      <c r="HNP181" s="83"/>
      <c r="HNQ181" s="230"/>
      <c r="HNR181" s="121"/>
      <c r="HNS181" s="80"/>
      <c r="HNT181" s="4"/>
      <c r="HNU181" s="4"/>
      <c r="HNV181" s="4"/>
      <c r="HNW181" s="4"/>
      <c r="HNX181" s="184"/>
      <c r="HNY181" s="66"/>
      <c r="HNZ181" s="83"/>
      <c r="HOA181" s="230"/>
      <c r="HOB181" s="121"/>
      <c r="HOC181" s="80"/>
      <c r="HOD181" s="4"/>
      <c r="HOE181" s="4"/>
      <c r="HOF181" s="4"/>
      <c r="HOG181" s="4"/>
      <c r="HOH181" s="184"/>
      <c r="HOI181" s="66"/>
      <c r="HOJ181" s="83"/>
      <c r="HOK181" s="230"/>
      <c r="HOL181" s="121"/>
      <c r="HOM181" s="80"/>
      <c r="HON181" s="4"/>
      <c r="HOO181" s="4"/>
      <c r="HOP181" s="4"/>
      <c r="HOQ181" s="4"/>
      <c r="HOR181" s="184"/>
      <c r="HOS181" s="66"/>
      <c r="HOT181" s="83"/>
      <c r="HOU181" s="230"/>
      <c r="HOV181" s="121"/>
      <c r="HOW181" s="80"/>
      <c r="HOX181" s="4"/>
      <c r="HOY181" s="4"/>
      <c r="HOZ181" s="4"/>
      <c r="HPA181" s="4"/>
      <c r="HPB181" s="184"/>
      <c r="HPC181" s="66"/>
      <c r="HPD181" s="83"/>
      <c r="HPE181" s="230"/>
      <c r="HPF181" s="121"/>
      <c r="HPG181" s="80"/>
      <c r="HPH181" s="4"/>
      <c r="HPI181" s="4"/>
      <c r="HPJ181" s="4"/>
      <c r="HPK181" s="4"/>
      <c r="HPL181" s="184"/>
      <c r="HPM181" s="66"/>
      <c r="HPN181" s="83"/>
      <c r="HPO181" s="230"/>
      <c r="HPP181" s="121"/>
      <c r="HPQ181" s="80"/>
      <c r="HPR181" s="4"/>
      <c r="HPS181" s="4"/>
      <c r="HPT181" s="4"/>
      <c r="HPU181" s="4"/>
      <c r="HPV181" s="184"/>
      <c r="HPW181" s="66"/>
      <c r="HPX181" s="83"/>
      <c r="HPY181" s="230"/>
      <c r="HPZ181" s="121"/>
      <c r="HQA181" s="80"/>
      <c r="HQB181" s="4"/>
      <c r="HQC181" s="4"/>
      <c r="HQD181" s="4"/>
      <c r="HQE181" s="4"/>
      <c r="HQF181" s="184"/>
      <c r="HQG181" s="66"/>
      <c r="HQH181" s="83"/>
      <c r="HQI181" s="230"/>
      <c r="HQJ181" s="121"/>
      <c r="HQK181" s="80"/>
      <c r="HQL181" s="4"/>
      <c r="HQM181" s="4"/>
      <c r="HQN181" s="4"/>
      <c r="HQO181" s="4"/>
      <c r="HQP181" s="184"/>
      <c r="HQQ181" s="66"/>
      <c r="HQR181" s="83"/>
      <c r="HQS181" s="230"/>
      <c r="HQT181" s="121"/>
      <c r="HQU181" s="80"/>
      <c r="HQV181" s="4"/>
      <c r="HQW181" s="4"/>
      <c r="HQX181" s="4"/>
      <c r="HQY181" s="4"/>
      <c r="HQZ181" s="184"/>
      <c r="HRA181" s="66"/>
      <c r="HRB181" s="83"/>
      <c r="HRC181" s="230"/>
      <c r="HRD181" s="121"/>
      <c r="HRE181" s="80"/>
      <c r="HRF181" s="4"/>
      <c r="HRG181" s="4"/>
      <c r="HRH181" s="4"/>
      <c r="HRI181" s="4"/>
      <c r="HRJ181" s="184"/>
      <c r="HRK181" s="66"/>
      <c r="HRL181" s="83"/>
      <c r="HRM181" s="230"/>
      <c r="HRN181" s="121"/>
      <c r="HRO181" s="80"/>
      <c r="HRP181" s="4"/>
      <c r="HRQ181" s="4"/>
      <c r="HRR181" s="4"/>
      <c r="HRS181" s="4"/>
      <c r="HRT181" s="184"/>
      <c r="HRU181" s="66"/>
      <c r="HRV181" s="83"/>
      <c r="HRW181" s="230"/>
      <c r="HRX181" s="121"/>
      <c r="HRY181" s="80"/>
      <c r="HRZ181" s="4"/>
      <c r="HSA181" s="4"/>
      <c r="HSB181" s="4"/>
      <c r="HSC181" s="4"/>
      <c r="HSD181" s="184"/>
      <c r="HSE181" s="66"/>
      <c r="HSF181" s="83"/>
      <c r="HSG181" s="230"/>
      <c r="HSH181" s="121"/>
      <c r="HSI181" s="80"/>
      <c r="HSJ181" s="4"/>
      <c r="HSK181" s="4"/>
      <c r="HSL181" s="4"/>
      <c r="HSM181" s="4"/>
      <c r="HSN181" s="184"/>
      <c r="HSO181" s="66"/>
      <c r="HSP181" s="83"/>
      <c r="HSQ181" s="230"/>
      <c r="HSR181" s="121"/>
      <c r="HSS181" s="80"/>
      <c r="HST181" s="4"/>
      <c r="HSU181" s="4"/>
      <c r="HSV181" s="4"/>
      <c r="HSW181" s="4"/>
      <c r="HSX181" s="184"/>
      <c r="HSY181" s="66"/>
      <c r="HSZ181" s="83"/>
      <c r="HTA181" s="230"/>
      <c r="HTB181" s="121"/>
      <c r="HTC181" s="80"/>
      <c r="HTD181" s="4"/>
      <c r="HTE181" s="4"/>
      <c r="HTF181" s="4"/>
      <c r="HTG181" s="4"/>
      <c r="HTH181" s="184"/>
      <c r="HTI181" s="66"/>
      <c r="HTJ181" s="83"/>
      <c r="HTK181" s="230"/>
      <c r="HTL181" s="121"/>
      <c r="HTM181" s="80"/>
      <c r="HTN181" s="4"/>
      <c r="HTO181" s="4"/>
      <c r="HTP181" s="4"/>
      <c r="HTQ181" s="4"/>
      <c r="HTR181" s="184"/>
      <c r="HTS181" s="66"/>
      <c r="HTT181" s="83"/>
      <c r="HTU181" s="230"/>
      <c r="HTV181" s="121"/>
      <c r="HTW181" s="80"/>
      <c r="HTX181" s="4"/>
      <c r="HTY181" s="4"/>
      <c r="HTZ181" s="4"/>
      <c r="HUA181" s="4"/>
      <c r="HUB181" s="184"/>
      <c r="HUC181" s="66"/>
      <c r="HUD181" s="83"/>
      <c r="HUE181" s="230"/>
      <c r="HUF181" s="121"/>
      <c r="HUG181" s="80"/>
      <c r="HUH181" s="4"/>
      <c r="HUI181" s="4"/>
      <c r="HUJ181" s="4"/>
      <c r="HUK181" s="4"/>
      <c r="HUL181" s="184"/>
      <c r="HUM181" s="66"/>
      <c r="HUN181" s="83"/>
      <c r="HUO181" s="230"/>
      <c r="HUP181" s="121"/>
      <c r="HUQ181" s="80"/>
      <c r="HUR181" s="4"/>
      <c r="HUS181" s="4"/>
      <c r="HUT181" s="4"/>
      <c r="HUU181" s="4"/>
      <c r="HUV181" s="184"/>
      <c r="HUW181" s="66"/>
      <c r="HUX181" s="83"/>
      <c r="HUY181" s="230"/>
      <c r="HUZ181" s="121"/>
      <c r="HVA181" s="80"/>
      <c r="HVB181" s="4"/>
      <c r="HVC181" s="4"/>
      <c r="HVD181" s="4"/>
      <c r="HVE181" s="4"/>
      <c r="HVF181" s="184"/>
      <c r="HVG181" s="66"/>
      <c r="HVH181" s="83"/>
      <c r="HVI181" s="230"/>
      <c r="HVJ181" s="121"/>
      <c r="HVK181" s="80"/>
      <c r="HVL181" s="4"/>
      <c r="HVM181" s="4"/>
      <c r="HVN181" s="4"/>
      <c r="HVO181" s="4"/>
      <c r="HVP181" s="184"/>
      <c r="HVQ181" s="66"/>
      <c r="HVR181" s="83"/>
      <c r="HVS181" s="230"/>
      <c r="HVT181" s="121"/>
      <c r="HVU181" s="80"/>
      <c r="HVV181" s="4"/>
      <c r="HVW181" s="4"/>
      <c r="HVX181" s="4"/>
      <c r="HVY181" s="4"/>
      <c r="HVZ181" s="184"/>
      <c r="HWA181" s="66"/>
      <c r="HWB181" s="83"/>
      <c r="HWC181" s="230"/>
      <c r="HWD181" s="121"/>
      <c r="HWE181" s="80"/>
      <c r="HWF181" s="4"/>
      <c r="HWG181" s="4"/>
      <c r="HWH181" s="4"/>
      <c r="HWI181" s="4"/>
      <c r="HWJ181" s="184"/>
      <c r="HWK181" s="66"/>
      <c r="HWL181" s="83"/>
      <c r="HWM181" s="230"/>
      <c r="HWN181" s="121"/>
      <c r="HWO181" s="80"/>
      <c r="HWP181" s="4"/>
      <c r="HWQ181" s="4"/>
      <c r="HWR181" s="4"/>
      <c r="HWS181" s="4"/>
      <c r="HWT181" s="184"/>
      <c r="HWU181" s="66"/>
      <c r="HWV181" s="83"/>
      <c r="HWW181" s="230"/>
      <c r="HWX181" s="121"/>
      <c r="HWY181" s="80"/>
      <c r="HWZ181" s="4"/>
      <c r="HXA181" s="4"/>
      <c r="HXB181" s="4"/>
      <c r="HXC181" s="4"/>
      <c r="HXD181" s="184"/>
      <c r="HXE181" s="66"/>
      <c r="HXF181" s="83"/>
      <c r="HXG181" s="230"/>
      <c r="HXH181" s="121"/>
      <c r="HXI181" s="80"/>
      <c r="HXJ181" s="4"/>
      <c r="HXK181" s="4"/>
      <c r="HXL181" s="4"/>
      <c r="HXM181" s="4"/>
      <c r="HXN181" s="184"/>
      <c r="HXO181" s="66"/>
      <c r="HXP181" s="83"/>
      <c r="HXQ181" s="230"/>
      <c r="HXR181" s="121"/>
      <c r="HXS181" s="80"/>
      <c r="HXT181" s="4"/>
      <c r="HXU181" s="4"/>
      <c r="HXV181" s="4"/>
      <c r="HXW181" s="4"/>
      <c r="HXX181" s="184"/>
      <c r="HXY181" s="66"/>
      <c r="HXZ181" s="83"/>
      <c r="HYA181" s="230"/>
      <c r="HYB181" s="121"/>
      <c r="HYC181" s="80"/>
      <c r="HYD181" s="4"/>
      <c r="HYE181" s="4"/>
      <c r="HYF181" s="4"/>
      <c r="HYG181" s="4"/>
      <c r="HYH181" s="184"/>
      <c r="HYI181" s="66"/>
      <c r="HYJ181" s="83"/>
      <c r="HYK181" s="230"/>
      <c r="HYL181" s="121"/>
      <c r="HYM181" s="80"/>
      <c r="HYN181" s="4"/>
      <c r="HYO181" s="4"/>
      <c r="HYP181" s="4"/>
      <c r="HYQ181" s="4"/>
      <c r="HYR181" s="184"/>
      <c r="HYS181" s="66"/>
      <c r="HYT181" s="83"/>
      <c r="HYU181" s="230"/>
      <c r="HYV181" s="121"/>
      <c r="HYW181" s="80"/>
      <c r="HYX181" s="4"/>
      <c r="HYY181" s="4"/>
      <c r="HYZ181" s="4"/>
      <c r="HZA181" s="4"/>
      <c r="HZB181" s="184"/>
      <c r="HZC181" s="66"/>
      <c r="HZD181" s="83"/>
      <c r="HZE181" s="230"/>
      <c r="HZF181" s="121"/>
      <c r="HZG181" s="80"/>
      <c r="HZH181" s="4"/>
      <c r="HZI181" s="4"/>
      <c r="HZJ181" s="4"/>
      <c r="HZK181" s="4"/>
      <c r="HZL181" s="184"/>
      <c r="HZM181" s="66"/>
      <c r="HZN181" s="83"/>
      <c r="HZO181" s="230"/>
      <c r="HZP181" s="121"/>
      <c r="HZQ181" s="80"/>
      <c r="HZR181" s="4"/>
      <c r="HZS181" s="4"/>
      <c r="HZT181" s="4"/>
      <c r="HZU181" s="4"/>
      <c r="HZV181" s="184"/>
      <c r="HZW181" s="66"/>
      <c r="HZX181" s="83"/>
      <c r="HZY181" s="230"/>
      <c r="HZZ181" s="121"/>
      <c r="IAA181" s="80"/>
      <c r="IAB181" s="4"/>
      <c r="IAC181" s="4"/>
      <c r="IAD181" s="4"/>
      <c r="IAE181" s="4"/>
      <c r="IAF181" s="184"/>
      <c r="IAG181" s="66"/>
      <c r="IAH181" s="83"/>
      <c r="IAI181" s="230"/>
      <c r="IAJ181" s="121"/>
      <c r="IAK181" s="80"/>
      <c r="IAL181" s="4"/>
      <c r="IAM181" s="4"/>
      <c r="IAN181" s="4"/>
      <c r="IAO181" s="4"/>
      <c r="IAP181" s="184"/>
      <c r="IAQ181" s="66"/>
      <c r="IAR181" s="83"/>
      <c r="IAS181" s="230"/>
      <c r="IAT181" s="121"/>
      <c r="IAU181" s="80"/>
      <c r="IAV181" s="4"/>
      <c r="IAW181" s="4"/>
      <c r="IAX181" s="4"/>
      <c r="IAY181" s="4"/>
      <c r="IAZ181" s="184"/>
      <c r="IBA181" s="66"/>
      <c r="IBB181" s="83"/>
      <c r="IBC181" s="230"/>
      <c r="IBD181" s="121"/>
      <c r="IBE181" s="80"/>
      <c r="IBF181" s="4"/>
      <c r="IBG181" s="4"/>
      <c r="IBH181" s="4"/>
      <c r="IBI181" s="4"/>
      <c r="IBJ181" s="184"/>
      <c r="IBK181" s="66"/>
      <c r="IBL181" s="83"/>
      <c r="IBM181" s="230"/>
      <c r="IBN181" s="121"/>
      <c r="IBO181" s="80"/>
      <c r="IBP181" s="4"/>
      <c r="IBQ181" s="4"/>
      <c r="IBR181" s="4"/>
      <c r="IBS181" s="4"/>
      <c r="IBT181" s="184"/>
      <c r="IBU181" s="66"/>
      <c r="IBV181" s="83"/>
      <c r="IBW181" s="230"/>
      <c r="IBX181" s="121"/>
      <c r="IBY181" s="80"/>
      <c r="IBZ181" s="4"/>
      <c r="ICA181" s="4"/>
      <c r="ICB181" s="4"/>
      <c r="ICC181" s="4"/>
      <c r="ICD181" s="184"/>
      <c r="ICE181" s="66"/>
      <c r="ICF181" s="83"/>
      <c r="ICG181" s="230"/>
      <c r="ICH181" s="121"/>
      <c r="ICI181" s="80"/>
      <c r="ICJ181" s="4"/>
      <c r="ICK181" s="4"/>
      <c r="ICL181" s="4"/>
      <c r="ICM181" s="4"/>
      <c r="ICN181" s="184"/>
      <c r="ICO181" s="66"/>
      <c r="ICP181" s="83"/>
      <c r="ICQ181" s="230"/>
      <c r="ICR181" s="121"/>
      <c r="ICS181" s="80"/>
      <c r="ICT181" s="4"/>
      <c r="ICU181" s="4"/>
      <c r="ICV181" s="4"/>
      <c r="ICW181" s="4"/>
      <c r="ICX181" s="184"/>
      <c r="ICY181" s="66"/>
      <c r="ICZ181" s="83"/>
      <c r="IDA181" s="230"/>
      <c r="IDB181" s="121"/>
      <c r="IDC181" s="80"/>
      <c r="IDD181" s="4"/>
      <c r="IDE181" s="4"/>
      <c r="IDF181" s="4"/>
      <c r="IDG181" s="4"/>
      <c r="IDH181" s="184"/>
      <c r="IDI181" s="66"/>
      <c r="IDJ181" s="83"/>
      <c r="IDK181" s="230"/>
      <c r="IDL181" s="121"/>
      <c r="IDM181" s="80"/>
      <c r="IDN181" s="4"/>
      <c r="IDO181" s="4"/>
      <c r="IDP181" s="4"/>
      <c r="IDQ181" s="4"/>
      <c r="IDR181" s="184"/>
      <c r="IDS181" s="66"/>
      <c r="IDT181" s="83"/>
      <c r="IDU181" s="230"/>
      <c r="IDV181" s="121"/>
      <c r="IDW181" s="80"/>
      <c r="IDX181" s="4"/>
      <c r="IDY181" s="4"/>
      <c r="IDZ181" s="4"/>
      <c r="IEA181" s="4"/>
      <c r="IEB181" s="184"/>
      <c r="IEC181" s="66"/>
      <c r="IED181" s="83"/>
      <c r="IEE181" s="230"/>
      <c r="IEF181" s="121"/>
      <c r="IEG181" s="80"/>
      <c r="IEH181" s="4"/>
      <c r="IEI181" s="4"/>
      <c r="IEJ181" s="4"/>
      <c r="IEK181" s="4"/>
      <c r="IEL181" s="184"/>
      <c r="IEM181" s="66"/>
      <c r="IEN181" s="83"/>
      <c r="IEO181" s="230"/>
      <c r="IEP181" s="121"/>
      <c r="IEQ181" s="80"/>
      <c r="IER181" s="4"/>
      <c r="IES181" s="4"/>
      <c r="IET181" s="4"/>
      <c r="IEU181" s="4"/>
      <c r="IEV181" s="184"/>
      <c r="IEW181" s="66"/>
      <c r="IEX181" s="83"/>
      <c r="IEY181" s="230"/>
      <c r="IEZ181" s="121"/>
      <c r="IFA181" s="80"/>
      <c r="IFB181" s="4"/>
      <c r="IFC181" s="4"/>
      <c r="IFD181" s="4"/>
      <c r="IFE181" s="4"/>
      <c r="IFF181" s="184"/>
      <c r="IFG181" s="66"/>
      <c r="IFH181" s="83"/>
      <c r="IFI181" s="230"/>
      <c r="IFJ181" s="121"/>
      <c r="IFK181" s="80"/>
      <c r="IFL181" s="4"/>
      <c r="IFM181" s="4"/>
      <c r="IFN181" s="4"/>
      <c r="IFO181" s="4"/>
      <c r="IFP181" s="184"/>
      <c r="IFQ181" s="66"/>
      <c r="IFR181" s="83"/>
      <c r="IFS181" s="230"/>
      <c r="IFT181" s="121"/>
      <c r="IFU181" s="80"/>
      <c r="IFV181" s="4"/>
      <c r="IFW181" s="4"/>
      <c r="IFX181" s="4"/>
      <c r="IFY181" s="4"/>
      <c r="IFZ181" s="184"/>
      <c r="IGA181" s="66"/>
      <c r="IGB181" s="83"/>
      <c r="IGC181" s="230"/>
      <c r="IGD181" s="121"/>
      <c r="IGE181" s="80"/>
      <c r="IGF181" s="4"/>
      <c r="IGG181" s="4"/>
      <c r="IGH181" s="4"/>
      <c r="IGI181" s="4"/>
      <c r="IGJ181" s="184"/>
      <c r="IGK181" s="66"/>
      <c r="IGL181" s="83"/>
      <c r="IGM181" s="230"/>
      <c r="IGN181" s="121"/>
      <c r="IGO181" s="80"/>
      <c r="IGP181" s="4"/>
      <c r="IGQ181" s="4"/>
      <c r="IGR181" s="4"/>
      <c r="IGS181" s="4"/>
      <c r="IGT181" s="184"/>
      <c r="IGU181" s="66"/>
      <c r="IGV181" s="83"/>
      <c r="IGW181" s="230"/>
      <c r="IGX181" s="121"/>
      <c r="IGY181" s="80"/>
      <c r="IGZ181" s="4"/>
      <c r="IHA181" s="4"/>
      <c r="IHB181" s="4"/>
      <c r="IHC181" s="4"/>
      <c r="IHD181" s="184"/>
      <c r="IHE181" s="66"/>
      <c r="IHF181" s="83"/>
      <c r="IHG181" s="230"/>
      <c r="IHH181" s="121"/>
      <c r="IHI181" s="80"/>
      <c r="IHJ181" s="4"/>
      <c r="IHK181" s="4"/>
      <c r="IHL181" s="4"/>
      <c r="IHM181" s="4"/>
      <c r="IHN181" s="184"/>
      <c r="IHO181" s="66"/>
      <c r="IHP181" s="83"/>
      <c r="IHQ181" s="230"/>
      <c r="IHR181" s="121"/>
      <c r="IHS181" s="80"/>
      <c r="IHT181" s="4"/>
      <c r="IHU181" s="4"/>
      <c r="IHV181" s="4"/>
      <c r="IHW181" s="4"/>
      <c r="IHX181" s="184"/>
      <c r="IHY181" s="66"/>
      <c r="IHZ181" s="83"/>
      <c r="IIA181" s="230"/>
      <c r="IIB181" s="121"/>
      <c r="IIC181" s="80"/>
      <c r="IID181" s="4"/>
      <c r="IIE181" s="4"/>
      <c r="IIF181" s="4"/>
      <c r="IIG181" s="4"/>
      <c r="IIH181" s="184"/>
      <c r="III181" s="66"/>
      <c r="IIJ181" s="83"/>
      <c r="IIK181" s="230"/>
      <c r="IIL181" s="121"/>
      <c r="IIM181" s="80"/>
      <c r="IIN181" s="4"/>
      <c r="IIO181" s="4"/>
      <c r="IIP181" s="4"/>
      <c r="IIQ181" s="4"/>
      <c r="IIR181" s="184"/>
      <c r="IIS181" s="66"/>
      <c r="IIT181" s="83"/>
      <c r="IIU181" s="230"/>
      <c r="IIV181" s="121"/>
      <c r="IIW181" s="80"/>
      <c r="IIX181" s="4"/>
      <c r="IIY181" s="4"/>
      <c r="IIZ181" s="4"/>
      <c r="IJA181" s="4"/>
      <c r="IJB181" s="184"/>
      <c r="IJC181" s="66"/>
      <c r="IJD181" s="83"/>
      <c r="IJE181" s="230"/>
      <c r="IJF181" s="121"/>
      <c r="IJG181" s="80"/>
      <c r="IJH181" s="4"/>
      <c r="IJI181" s="4"/>
      <c r="IJJ181" s="4"/>
      <c r="IJK181" s="4"/>
      <c r="IJL181" s="184"/>
      <c r="IJM181" s="66"/>
      <c r="IJN181" s="83"/>
      <c r="IJO181" s="230"/>
      <c r="IJP181" s="121"/>
      <c r="IJQ181" s="80"/>
      <c r="IJR181" s="4"/>
      <c r="IJS181" s="4"/>
      <c r="IJT181" s="4"/>
      <c r="IJU181" s="4"/>
      <c r="IJV181" s="184"/>
      <c r="IJW181" s="66"/>
      <c r="IJX181" s="83"/>
      <c r="IJY181" s="230"/>
      <c r="IJZ181" s="121"/>
      <c r="IKA181" s="80"/>
      <c r="IKB181" s="4"/>
      <c r="IKC181" s="4"/>
      <c r="IKD181" s="4"/>
      <c r="IKE181" s="4"/>
      <c r="IKF181" s="184"/>
      <c r="IKG181" s="66"/>
      <c r="IKH181" s="83"/>
      <c r="IKI181" s="230"/>
      <c r="IKJ181" s="121"/>
      <c r="IKK181" s="80"/>
      <c r="IKL181" s="4"/>
      <c r="IKM181" s="4"/>
      <c r="IKN181" s="4"/>
      <c r="IKO181" s="4"/>
      <c r="IKP181" s="184"/>
      <c r="IKQ181" s="66"/>
      <c r="IKR181" s="83"/>
      <c r="IKS181" s="230"/>
      <c r="IKT181" s="121"/>
      <c r="IKU181" s="80"/>
      <c r="IKV181" s="4"/>
      <c r="IKW181" s="4"/>
      <c r="IKX181" s="4"/>
      <c r="IKY181" s="4"/>
      <c r="IKZ181" s="184"/>
      <c r="ILA181" s="66"/>
      <c r="ILB181" s="83"/>
      <c r="ILC181" s="230"/>
      <c r="ILD181" s="121"/>
      <c r="ILE181" s="80"/>
      <c r="ILF181" s="4"/>
      <c r="ILG181" s="4"/>
      <c r="ILH181" s="4"/>
      <c r="ILI181" s="4"/>
      <c r="ILJ181" s="184"/>
      <c r="ILK181" s="66"/>
      <c r="ILL181" s="83"/>
      <c r="ILM181" s="230"/>
      <c r="ILN181" s="121"/>
      <c r="ILO181" s="80"/>
      <c r="ILP181" s="4"/>
      <c r="ILQ181" s="4"/>
      <c r="ILR181" s="4"/>
      <c r="ILS181" s="4"/>
      <c r="ILT181" s="184"/>
      <c r="ILU181" s="66"/>
      <c r="ILV181" s="83"/>
      <c r="ILW181" s="230"/>
      <c r="ILX181" s="121"/>
      <c r="ILY181" s="80"/>
      <c r="ILZ181" s="4"/>
      <c r="IMA181" s="4"/>
      <c r="IMB181" s="4"/>
      <c r="IMC181" s="4"/>
      <c r="IMD181" s="184"/>
      <c r="IME181" s="66"/>
      <c r="IMF181" s="83"/>
      <c r="IMG181" s="230"/>
      <c r="IMH181" s="121"/>
      <c r="IMI181" s="80"/>
      <c r="IMJ181" s="4"/>
      <c r="IMK181" s="4"/>
      <c r="IML181" s="4"/>
      <c r="IMM181" s="4"/>
      <c r="IMN181" s="184"/>
      <c r="IMO181" s="66"/>
      <c r="IMP181" s="83"/>
      <c r="IMQ181" s="230"/>
      <c r="IMR181" s="121"/>
      <c r="IMS181" s="80"/>
      <c r="IMT181" s="4"/>
      <c r="IMU181" s="4"/>
      <c r="IMV181" s="4"/>
      <c r="IMW181" s="4"/>
      <c r="IMX181" s="184"/>
      <c r="IMY181" s="66"/>
      <c r="IMZ181" s="83"/>
      <c r="INA181" s="230"/>
      <c r="INB181" s="121"/>
      <c r="INC181" s="80"/>
      <c r="IND181" s="4"/>
      <c r="INE181" s="4"/>
      <c r="INF181" s="4"/>
      <c r="ING181" s="4"/>
      <c r="INH181" s="184"/>
      <c r="INI181" s="66"/>
      <c r="INJ181" s="83"/>
      <c r="INK181" s="230"/>
      <c r="INL181" s="121"/>
      <c r="INM181" s="80"/>
      <c r="INN181" s="4"/>
      <c r="INO181" s="4"/>
      <c r="INP181" s="4"/>
      <c r="INQ181" s="4"/>
      <c r="INR181" s="184"/>
      <c r="INS181" s="66"/>
      <c r="INT181" s="83"/>
      <c r="INU181" s="230"/>
      <c r="INV181" s="121"/>
      <c r="INW181" s="80"/>
      <c r="INX181" s="4"/>
      <c r="INY181" s="4"/>
      <c r="INZ181" s="4"/>
      <c r="IOA181" s="4"/>
      <c r="IOB181" s="184"/>
      <c r="IOC181" s="66"/>
      <c r="IOD181" s="83"/>
      <c r="IOE181" s="230"/>
      <c r="IOF181" s="121"/>
      <c r="IOG181" s="80"/>
      <c r="IOH181" s="4"/>
      <c r="IOI181" s="4"/>
      <c r="IOJ181" s="4"/>
      <c r="IOK181" s="4"/>
      <c r="IOL181" s="184"/>
      <c r="IOM181" s="66"/>
      <c r="ION181" s="83"/>
      <c r="IOO181" s="230"/>
      <c r="IOP181" s="121"/>
      <c r="IOQ181" s="80"/>
      <c r="IOR181" s="4"/>
      <c r="IOS181" s="4"/>
      <c r="IOT181" s="4"/>
      <c r="IOU181" s="4"/>
      <c r="IOV181" s="184"/>
      <c r="IOW181" s="66"/>
      <c r="IOX181" s="83"/>
      <c r="IOY181" s="230"/>
      <c r="IOZ181" s="121"/>
      <c r="IPA181" s="80"/>
      <c r="IPB181" s="4"/>
      <c r="IPC181" s="4"/>
      <c r="IPD181" s="4"/>
      <c r="IPE181" s="4"/>
      <c r="IPF181" s="184"/>
      <c r="IPG181" s="66"/>
      <c r="IPH181" s="83"/>
      <c r="IPI181" s="230"/>
      <c r="IPJ181" s="121"/>
      <c r="IPK181" s="80"/>
      <c r="IPL181" s="4"/>
      <c r="IPM181" s="4"/>
      <c r="IPN181" s="4"/>
      <c r="IPO181" s="4"/>
      <c r="IPP181" s="184"/>
      <c r="IPQ181" s="66"/>
      <c r="IPR181" s="83"/>
      <c r="IPS181" s="230"/>
      <c r="IPT181" s="121"/>
      <c r="IPU181" s="80"/>
      <c r="IPV181" s="4"/>
      <c r="IPW181" s="4"/>
      <c r="IPX181" s="4"/>
      <c r="IPY181" s="4"/>
      <c r="IPZ181" s="184"/>
      <c r="IQA181" s="66"/>
      <c r="IQB181" s="83"/>
      <c r="IQC181" s="230"/>
      <c r="IQD181" s="121"/>
      <c r="IQE181" s="80"/>
      <c r="IQF181" s="4"/>
      <c r="IQG181" s="4"/>
      <c r="IQH181" s="4"/>
      <c r="IQI181" s="4"/>
      <c r="IQJ181" s="184"/>
      <c r="IQK181" s="66"/>
      <c r="IQL181" s="83"/>
      <c r="IQM181" s="230"/>
      <c r="IQN181" s="121"/>
      <c r="IQO181" s="80"/>
      <c r="IQP181" s="4"/>
      <c r="IQQ181" s="4"/>
      <c r="IQR181" s="4"/>
      <c r="IQS181" s="4"/>
      <c r="IQT181" s="184"/>
      <c r="IQU181" s="66"/>
      <c r="IQV181" s="83"/>
      <c r="IQW181" s="230"/>
      <c r="IQX181" s="121"/>
      <c r="IQY181" s="80"/>
      <c r="IQZ181" s="4"/>
      <c r="IRA181" s="4"/>
      <c r="IRB181" s="4"/>
      <c r="IRC181" s="4"/>
      <c r="IRD181" s="184"/>
      <c r="IRE181" s="66"/>
      <c r="IRF181" s="83"/>
      <c r="IRG181" s="230"/>
      <c r="IRH181" s="121"/>
      <c r="IRI181" s="80"/>
      <c r="IRJ181" s="4"/>
      <c r="IRK181" s="4"/>
      <c r="IRL181" s="4"/>
      <c r="IRM181" s="4"/>
      <c r="IRN181" s="184"/>
      <c r="IRO181" s="66"/>
      <c r="IRP181" s="83"/>
      <c r="IRQ181" s="230"/>
      <c r="IRR181" s="121"/>
      <c r="IRS181" s="80"/>
      <c r="IRT181" s="4"/>
      <c r="IRU181" s="4"/>
      <c r="IRV181" s="4"/>
      <c r="IRW181" s="4"/>
      <c r="IRX181" s="184"/>
      <c r="IRY181" s="66"/>
      <c r="IRZ181" s="83"/>
      <c r="ISA181" s="230"/>
      <c r="ISB181" s="121"/>
      <c r="ISC181" s="80"/>
      <c r="ISD181" s="4"/>
      <c r="ISE181" s="4"/>
      <c r="ISF181" s="4"/>
      <c r="ISG181" s="4"/>
      <c r="ISH181" s="184"/>
      <c r="ISI181" s="66"/>
      <c r="ISJ181" s="83"/>
      <c r="ISK181" s="230"/>
      <c r="ISL181" s="121"/>
      <c r="ISM181" s="80"/>
      <c r="ISN181" s="4"/>
      <c r="ISO181" s="4"/>
      <c r="ISP181" s="4"/>
      <c r="ISQ181" s="4"/>
      <c r="ISR181" s="184"/>
      <c r="ISS181" s="66"/>
      <c r="IST181" s="83"/>
      <c r="ISU181" s="230"/>
      <c r="ISV181" s="121"/>
      <c r="ISW181" s="80"/>
      <c r="ISX181" s="4"/>
      <c r="ISY181" s="4"/>
      <c r="ISZ181" s="4"/>
      <c r="ITA181" s="4"/>
      <c r="ITB181" s="184"/>
      <c r="ITC181" s="66"/>
      <c r="ITD181" s="83"/>
      <c r="ITE181" s="230"/>
      <c r="ITF181" s="121"/>
      <c r="ITG181" s="80"/>
      <c r="ITH181" s="4"/>
      <c r="ITI181" s="4"/>
      <c r="ITJ181" s="4"/>
      <c r="ITK181" s="4"/>
      <c r="ITL181" s="184"/>
      <c r="ITM181" s="66"/>
      <c r="ITN181" s="83"/>
      <c r="ITO181" s="230"/>
      <c r="ITP181" s="121"/>
      <c r="ITQ181" s="80"/>
      <c r="ITR181" s="4"/>
      <c r="ITS181" s="4"/>
      <c r="ITT181" s="4"/>
      <c r="ITU181" s="4"/>
      <c r="ITV181" s="184"/>
      <c r="ITW181" s="66"/>
      <c r="ITX181" s="83"/>
      <c r="ITY181" s="230"/>
      <c r="ITZ181" s="121"/>
      <c r="IUA181" s="80"/>
      <c r="IUB181" s="4"/>
      <c r="IUC181" s="4"/>
      <c r="IUD181" s="4"/>
      <c r="IUE181" s="4"/>
      <c r="IUF181" s="184"/>
      <c r="IUG181" s="66"/>
      <c r="IUH181" s="83"/>
      <c r="IUI181" s="230"/>
      <c r="IUJ181" s="121"/>
      <c r="IUK181" s="80"/>
      <c r="IUL181" s="4"/>
      <c r="IUM181" s="4"/>
      <c r="IUN181" s="4"/>
      <c r="IUO181" s="4"/>
      <c r="IUP181" s="184"/>
      <c r="IUQ181" s="66"/>
      <c r="IUR181" s="83"/>
      <c r="IUS181" s="230"/>
      <c r="IUT181" s="121"/>
      <c r="IUU181" s="80"/>
      <c r="IUV181" s="4"/>
      <c r="IUW181" s="4"/>
      <c r="IUX181" s="4"/>
      <c r="IUY181" s="4"/>
      <c r="IUZ181" s="184"/>
      <c r="IVA181" s="66"/>
      <c r="IVB181" s="83"/>
      <c r="IVC181" s="230"/>
      <c r="IVD181" s="121"/>
      <c r="IVE181" s="80"/>
      <c r="IVF181" s="4"/>
      <c r="IVG181" s="4"/>
      <c r="IVH181" s="4"/>
      <c r="IVI181" s="4"/>
      <c r="IVJ181" s="184"/>
      <c r="IVK181" s="66"/>
      <c r="IVL181" s="83"/>
      <c r="IVM181" s="230"/>
      <c r="IVN181" s="121"/>
      <c r="IVO181" s="80"/>
      <c r="IVP181" s="4"/>
      <c r="IVQ181" s="4"/>
      <c r="IVR181" s="4"/>
      <c r="IVS181" s="4"/>
      <c r="IVT181" s="184"/>
      <c r="IVU181" s="66"/>
      <c r="IVV181" s="83"/>
      <c r="IVW181" s="230"/>
      <c r="IVX181" s="121"/>
      <c r="IVY181" s="80"/>
      <c r="IVZ181" s="4"/>
      <c r="IWA181" s="4"/>
      <c r="IWB181" s="4"/>
      <c r="IWC181" s="4"/>
      <c r="IWD181" s="184"/>
      <c r="IWE181" s="66"/>
      <c r="IWF181" s="83"/>
      <c r="IWG181" s="230"/>
      <c r="IWH181" s="121"/>
      <c r="IWI181" s="80"/>
      <c r="IWJ181" s="4"/>
      <c r="IWK181" s="4"/>
      <c r="IWL181" s="4"/>
      <c r="IWM181" s="4"/>
      <c r="IWN181" s="184"/>
      <c r="IWO181" s="66"/>
      <c r="IWP181" s="83"/>
      <c r="IWQ181" s="230"/>
      <c r="IWR181" s="121"/>
      <c r="IWS181" s="80"/>
      <c r="IWT181" s="4"/>
      <c r="IWU181" s="4"/>
      <c r="IWV181" s="4"/>
      <c r="IWW181" s="4"/>
      <c r="IWX181" s="184"/>
      <c r="IWY181" s="66"/>
      <c r="IWZ181" s="83"/>
      <c r="IXA181" s="230"/>
      <c r="IXB181" s="121"/>
      <c r="IXC181" s="80"/>
      <c r="IXD181" s="4"/>
      <c r="IXE181" s="4"/>
      <c r="IXF181" s="4"/>
      <c r="IXG181" s="4"/>
      <c r="IXH181" s="184"/>
      <c r="IXI181" s="66"/>
      <c r="IXJ181" s="83"/>
      <c r="IXK181" s="230"/>
      <c r="IXL181" s="121"/>
      <c r="IXM181" s="80"/>
      <c r="IXN181" s="4"/>
      <c r="IXO181" s="4"/>
      <c r="IXP181" s="4"/>
      <c r="IXQ181" s="4"/>
      <c r="IXR181" s="184"/>
      <c r="IXS181" s="66"/>
      <c r="IXT181" s="83"/>
      <c r="IXU181" s="230"/>
      <c r="IXV181" s="121"/>
      <c r="IXW181" s="80"/>
      <c r="IXX181" s="4"/>
      <c r="IXY181" s="4"/>
      <c r="IXZ181" s="4"/>
      <c r="IYA181" s="4"/>
      <c r="IYB181" s="184"/>
      <c r="IYC181" s="66"/>
      <c r="IYD181" s="83"/>
      <c r="IYE181" s="230"/>
      <c r="IYF181" s="121"/>
      <c r="IYG181" s="80"/>
      <c r="IYH181" s="4"/>
      <c r="IYI181" s="4"/>
      <c r="IYJ181" s="4"/>
      <c r="IYK181" s="4"/>
      <c r="IYL181" s="184"/>
      <c r="IYM181" s="66"/>
      <c r="IYN181" s="83"/>
      <c r="IYO181" s="230"/>
      <c r="IYP181" s="121"/>
      <c r="IYQ181" s="80"/>
      <c r="IYR181" s="4"/>
      <c r="IYS181" s="4"/>
      <c r="IYT181" s="4"/>
      <c r="IYU181" s="4"/>
      <c r="IYV181" s="184"/>
      <c r="IYW181" s="66"/>
      <c r="IYX181" s="83"/>
      <c r="IYY181" s="230"/>
      <c r="IYZ181" s="121"/>
      <c r="IZA181" s="80"/>
      <c r="IZB181" s="4"/>
      <c r="IZC181" s="4"/>
      <c r="IZD181" s="4"/>
      <c r="IZE181" s="4"/>
      <c r="IZF181" s="184"/>
      <c r="IZG181" s="66"/>
      <c r="IZH181" s="83"/>
      <c r="IZI181" s="230"/>
      <c r="IZJ181" s="121"/>
      <c r="IZK181" s="80"/>
      <c r="IZL181" s="4"/>
      <c r="IZM181" s="4"/>
      <c r="IZN181" s="4"/>
      <c r="IZO181" s="4"/>
      <c r="IZP181" s="184"/>
      <c r="IZQ181" s="66"/>
      <c r="IZR181" s="83"/>
      <c r="IZS181" s="230"/>
      <c r="IZT181" s="121"/>
      <c r="IZU181" s="80"/>
      <c r="IZV181" s="4"/>
      <c r="IZW181" s="4"/>
      <c r="IZX181" s="4"/>
      <c r="IZY181" s="4"/>
      <c r="IZZ181" s="184"/>
      <c r="JAA181" s="66"/>
      <c r="JAB181" s="83"/>
      <c r="JAC181" s="230"/>
      <c r="JAD181" s="121"/>
      <c r="JAE181" s="80"/>
      <c r="JAF181" s="4"/>
      <c r="JAG181" s="4"/>
      <c r="JAH181" s="4"/>
      <c r="JAI181" s="4"/>
      <c r="JAJ181" s="184"/>
      <c r="JAK181" s="66"/>
      <c r="JAL181" s="83"/>
      <c r="JAM181" s="230"/>
      <c r="JAN181" s="121"/>
      <c r="JAO181" s="80"/>
      <c r="JAP181" s="4"/>
      <c r="JAQ181" s="4"/>
      <c r="JAR181" s="4"/>
      <c r="JAS181" s="4"/>
      <c r="JAT181" s="184"/>
      <c r="JAU181" s="66"/>
      <c r="JAV181" s="83"/>
      <c r="JAW181" s="230"/>
      <c r="JAX181" s="121"/>
      <c r="JAY181" s="80"/>
      <c r="JAZ181" s="4"/>
      <c r="JBA181" s="4"/>
      <c r="JBB181" s="4"/>
      <c r="JBC181" s="4"/>
      <c r="JBD181" s="184"/>
      <c r="JBE181" s="66"/>
      <c r="JBF181" s="83"/>
      <c r="JBG181" s="230"/>
      <c r="JBH181" s="121"/>
      <c r="JBI181" s="80"/>
      <c r="JBJ181" s="4"/>
      <c r="JBK181" s="4"/>
      <c r="JBL181" s="4"/>
      <c r="JBM181" s="4"/>
      <c r="JBN181" s="184"/>
      <c r="JBO181" s="66"/>
      <c r="JBP181" s="83"/>
      <c r="JBQ181" s="230"/>
      <c r="JBR181" s="121"/>
      <c r="JBS181" s="80"/>
      <c r="JBT181" s="4"/>
      <c r="JBU181" s="4"/>
      <c r="JBV181" s="4"/>
      <c r="JBW181" s="4"/>
      <c r="JBX181" s="184"/>
      <c r="JBY181" s="66"/>
      <c r="JBZ181" s="83"/>
      <c r="JCA181" s="230"/>
      <c r="JCB181" s="121"/>
      <c r="JCC181" s="80"/>
      <c r="JCD181" s="4"/>
      <c r="JCE181" s="4"/>
      <c r="JCF181" s="4"/>
      <c r="JCG181" s="4"/>
      <c r="JCH181" s="184"/>
      <c r="JCI181" s="66"/>
      <c r="JCJ181" s="83"/>
      <c r="JCK181" s="230"/>
      <c r="JCL181" s="121"/>
      <c r="JCM181" s="80"/>
      <c r="JCN181" s="4"/>
      <c r="JCO181" s="4"/>
      <c r="JCP181" s="4"/>
      <c r="JCQ181" s="4"/>
      <c r="JCR181" s="184"/>
      <c r="JCS181" s="66"/>
      <c r="JCT181" s="83"/>
      <c r="JCU181" s="230"/>
      <c r="JCV181" s="121"/>
      <c r="JCW181" s="80"/>
      <c r="JCX181" s="4"/>
      <c r="JCY181" s="4"/>
      <c r="JCZ181" s="4"/>
      <c r="JDA181" s="4"/>
      <c r="JDB181" s="184"/>
      <c r="JDC181" s="66"/>
      <c r="JDD181" s="83"/>
      <c r="JDE181" s="230"/>
      <c r="JDF181" s="121"/>
      <c r="JDG181" s="80"/>
      <c r="JDH181" s="4"/>
      <c r="JDI181" s="4"/>
      <c r="JDJ181" s="4"/>
      <c r="JDK181" s="4"/>
      <c r="JDL181" s="184"/>
      <c r="JDM181" s="66"/>
      <c r="JDN181" s="83"/>
      <c r="JDO181" s="230"/>
      <c r="JDP181" s="121"/>
      <c r="JDQ181" s="80"/>
      <c r="JDR181" s="4"/>
      <c r="JDS181" s="4"/>
      <c r="JDT181" s="4"/>
      <c r="JDU181" s="4"/>
      <c r="JDV181" s="184"/>
      <c r="JDW181" s="66"/>
      <c r="JDX181" s="83"/>
      <c r="JDY181" s="230"/>
      <c r="JDZ181" s="121"/>
      <c r="JEA181" s="80"/>
      <c r="JEB181" s="4"/>
      <c r="JEC181" s="4"/>
      <c r="JED181" s="4"/>
      <c r="JEE181" s="4"/>
      <c r="JEF181" s="184"/>
      <c r="JEG181" s="66"/>
      <c r="JEH181" s="83"/>
      <c r="JEI181" s="230"/>
      <c r="JEJ181" s="121"/>
      <c r="JEK181" s="80"/>
      <c r="JEL181" s="4"/>
      <c r="JEM181" s="4"/>
      <c r="JEN181" s="4"/>
      <c r="JEO181" s="4"/>
      <c r="JEP181" s="184"/>
      <c r="JEQ181" s="66"/>
      <c r="JER181" s="83"/>
      <c r="JES181" s="230"/>
      <c r="JET181" s="121"/>
      <c r="JEU181" s="80"/>
      <c r="JEV181" s="4"/>
      <c r="JEW181" s="4"/>
      <c r="JEX181" s="4"/>
      <c r="JEY181" s="4"/>
      <c r="JEZ181" s="184"/>
      <c r="JFA181" s="66"/>
      <c r="JFB181" s="83"/>
      <c r="JFC181" s="230"/>
      <c r="JFD181" s="121"/>
      <c r="JFE181" s="80"/>
      <c r="JFF181" s="4"/>
      <c r="JFG181" s="4"/>
      <c r="JFH181" s="4"/>
      <c r="JFI181" s="4"/>
      <c r="JFJ181" s="184"/>
      <c r="JFK181" s="66"/>
      <c r="JFL181" s="83"/>
      <c r="JFM181" s="230"/>
      <c r="JFN181" s="121"/>
      <c r="JFO181" s="80"/>
      <c r="JFP181" s="4"/>
      <c r="JFQ181" s="4"/>
      <c r="JFR181" s="4"/>
      <c r="JFS181" s="4"/>
      <c r="JFT181" s="184"/>
      <c r="JFU181" s="66"/>
      <c r="JFV181" s="83"/>
      <c r="JFW181" s="230"/>
      <c r="JFX181" s="121"/>
      <c r="JFY181" s="80"/>
      <c r="JFZ181" s="4"/>
      <c r="JGA181" s="4"/>
      <c r="JGB181" s="4"/>
      <c r="JGC181" s="4"/>
      <c r="JGD181" s="184"/>
      <c r="JGE181" s="66"/>
      <c r="JGF181" s="83"/>
      <c r="JGG181" s="230"/>
      <c r="JGH181" s="121"/>
      <c r="JGI181" s="80"/>
      <c r="JGJ181" s="4"/>
      <c r="JGK181" s="4"/>
      <c r="JGL181" s="4"/>
      <c r="JGM181" s="4"/>
      <c r="JGN181" s="184"/>
      <c r="JGO181" s="66"/>
      <c r="JGP181" s="83"/>
      <c r="JGQ181" s="230"/>
      <c r="JGR181" s="121"/>
      <c r="JGS181" s="80"/>
      <c r="JGT181" s="4"/>
      <c r="JGU181" s="4"/>
      <c r="JGV181" s="4"/>
      <c r="JGW181" s="4"/>
      <c r="JGX181" s="184"/>
      <c r="JGY181" s="66"/>
      <c r="JGZ181" s="83"/>
      <c r="JHA181" s="230"/>
      <c r="JHB181" s="121"/>
      <c r="JHC181" s="80"/>
      <c r="JHD181" s="4"/>
      <c r="JHE181" s="4"/>
      <c r="JHF181" s="4"/>
      <c r="JHG181" s="4"/>
      <c r="JHH181" s="184"/>
      <c r="JHI181" s="66"/>
      <c r="JHJ181" s="83"/>
      <c r="JHK181" s="230"/>
      <c r="JHL181" s="121"/>
      <c r="JHM181" s="80"/>
      <c r="JHN181" s="4"/>
      <c r="JHO181" s="4"/>
      <c r="JHP181" s="4"/>
      <c r="JHQ181" s="4"/>
      <c r="JHR181" s="184"/>
      <c r="JHS181" s="66"/>
      <c r="JHT181" s="83"/>
      <c r="JHU181" s="230"/>
      <c r="JHV181" s="121"/>
      <c r="JHW181" s="80"/>
      <c r="JHX181" s="4"/>
      <c r="JHY181" s="4"/>
      <c r="JHZ181" s="4"/>
      <c r="JIA181" s="4"/>
      <c r="JIB181" s="184"/>
      <c r="JIC181" s="66"/>
      <c r="JID181" s="83"/>
      <c r="JIE181" s="230"/>
      <c r="JIF181" s="121"/>
      <c r="JIG181" s="80"/>
      <c r="JIH181" s="4"/>
      <c r="JII181" s="4"/>
      <c r="JIJ181" s="4"/>
      <c r="JIK181" s="4"/>
      <c r="JIL181" s="184"/>
      <c r="JIM181" s="66"/>
      <c r="JIN181" s="83"/>
      <c r="JIO181" s="230"/>
      <c r="JIP181" s="121"/>
      <c r="JIQ181" s="80"/>
      <c r="JIR181" s="4"/>
      <c r="JIS181" s="4"/>
      <c r="JIT181" s="4"/>
      <c r="JIU181" s="4"/>
      <c r="JIV181" s="184"/>
      <c r="JIW181" s="66"/>
      <c r="JIX181" s="83"/>
      <c r="JIY181" s="230"/>
      <c r="JIZ181" s="121"/>
      <c r="JJA181" s="80"/>
      <c r="JJB181" s="4"/>
      <c r="JJC181" s="4"/>
      <c r="JJD181" s="4"/>
      <c r="JJE181" s="4"/>
      <c r="JJF181" s="184"/>
      <c r="JJG181" s="66"/>
      <c r="JJH181" s="83"/>
      <c r="JJI181" s="230"/>
      <c r="JJJ181" s="121"/>
      <c r="JJK181" s="80"/>
      <c r="JJL181" s="4"/>
      <c r="JJM181" s="4"/>
      <c r="JJN181" s="4"/>
      <c r="JJO181" s="4"/>
      <c r="JJP181" s="184"/>
      <c r="JJQ181" s="66"/>
      <c r="JJR181" s="83"/>
      <c r="JJS181" s="230"/>
      <c r="JJT181" s="121"/>
      <c r="JJU181" s="80"/>
      <c r="JJV181" s="4"/>
      <c r="JJW181" s="4"/>
      <c r="JJX181" s="4"/>
      <c r="JJY181" s="4"/>
      <c r="JJZ181" s="184"/>
      <c r="JKA181" s="66"/>
      <c r="JKB181" s="83"/>
      <c r="JKC181" s="230"/>
      <c r="JKD181" s="121"/>
      <c r="JKE181" s="80"/>
      <c r="JKF181" s="4"/>
      <c r="JKG181" s="4"/>
      <c r="JKH181" s="4"/>
      <c r="JKI181" s="4"/>
      <c r="JKJ181" s="184"/>
      <c r="JKK181" s="66"/>
      <c r="JKL181" s="83"/>
      <c r="JKM181" s="230"/>
      <c r="JKN181" s="121"/>
      <c r="JKO181" s="80"/>
      <c r="JKP181" s="4"/>
      <c r="JKQ181" s="4"/>
      <c r="JKR181" s="4"/>
      <c r="JKS181" s="4"/>
      <c r="JKT181" s="184"/>
      <c r="JKU181" s="66"/>
      <c r="JKV181" s="83"/>
      <c r="JKW181" s="230"/>
      <c r="JKX181" s="121"/>
      <c r="JKY181" s="80"/>
      <c r="JKZ181" s="4"/>
      <c r="JLA181" s="4"/>
      <c r="JLB181" s="4"/>
      <c r="JLC181" s="4"/>
      <c r="JLD181" s="184"/>
      <c r="JLE181" s="66"/>
      <c r="JLF181" s="83"/>
      <c r="JLG181" s="230"/>
      <c r="JLH181" s="121"/>
      <c r="JLI181" s="80"/>
      <c r="JLJ181" s="4"/>
      <c r="JLK181" s="4"/>
      <c r="JLL181" s="4"/>
      <c r="JLM181" s="4"/>
      <c r="JLN181" s="184"/>
      <c r="JLO181" s="66"/>
      <c r="JLP181" s="83"/>
      <c r="JLQ181" s="230"/>
      <c r="JLR181" s="121"/>
      <c r="JLS181" s="80"/>
      <c r="JLT181" s="4"/>
      <c r="JLU181" s="4"/>
      <c r="JLV181" s="4"/>
      <c r="JLW181" s="4"/>
      <c r="JLX181" s="184"/>
      <c r="JLY181" s="66"/>
      <c r="JLZ181" s="83"/>
      <c r="JMA181" s="230"/>
      <c r="JMB181" s="121"/>
      <c r="JMC181" s="80"/>
      <c r="JMD181" s="4"/>
      <c r="JME181" s="4"/>
      <c r="JMF181" s="4"/>
      <c r="JMG181" s="4"/>
      <c r="JMH181" s="184"/>
      <c r="JMI181" s="66"/>
      <c r="JMJ181" s="83"/>
      <c r="JMK181" s="230"/>
      <c r="JML181" s="121"/>
      <c r="JMM181" s="80"/>
      <c r="JMN181" s="4"/>
      <c r="JMO181" s="4"/>
      <c r="JMP181" s="4"/>
      <c r="JMQ181" s="4"/>
      <c r="JMR181" s="184"/>
      <c r="JMS181" s="66"/>
      <c r="JMT181" s="83"/>
      <c r="JMU181" s="230"/>
      <c r="JMV181" s="121"/>
      <c r="JMW181" s="80"/>
      <c r="JMX181" s="4"/>
      <c r="JMY181" s="4"/>
      <c r="JMZ181" s="4"/>
      <c r="JNA181" s="4"/>
      <c r="JNB181" s="184"/>
      <c r="JNC181" s="66"/>
      <c r="JND181" s="83"/>
      <c r="JNE181" s="230"/>
      <c r="JNF181" s="121"/>
      <c r="JNG181" s="80"/>
      <c r="JNH181" s="4"/>
      <c r="JNI181" s="4"/>
      <c r="JNJ181" s="4"/>
      <c r="JNK181" s="4"/>
      <c r="JNL181" s="184"/>
      <c r="JNM181" s="66"/>
      <c r="JNN181" s="83"/>
      <c r="JNO181" s="230"/>
      <c r="JNP181" s="121"/>
      <c r="JNQ181" s="80"/>
      <c r="JNR181" s="4"/>
      <c r="JNS181" s="4"/>
      <c r="JNT181" s="4"/>
      <c r="JNU181" s="4"/>
      <c r="JNV181" s="184"/>
      <c r="JNW181" s="66"/>
      <c r="JNX181" s="83"/>
      <c r="JNY181" s="230"/>
      <c r="JNZ181" s="121"/>
      <c r="JOA181" s="80"/>
      <c r="JOB181" s="4"/>
      <c r="JOC181" s="4"/>
      <c r="JOD181" s="4"/>
      <c r="JOE181" s="4"/>
      <c r="JOF181" s="184"/>
      <c r="JOG181" s="66"/>
      <c r="JOH181" s="83"/>
      <c r="JOI181" s="230"/>
      <c r="JOJ181" s="121"/>
      <c r="JOK181" s="80"/>
      <c r="JOL181" s="4"/>
      <c r="JOM181" s="4"/>
      <c r="JON181" s="4"/>
      <c r="JOO181" s="4"/>
      <c r="JOP181" s="184"/>
      <c r="JOQ181" s="66"/>
      <c r="JOR181" s="83"/>
      <c r="JOS181" s="230"/>
      <c r="JOT181" s="121"/>
      <c r="JOU181" s="80"/>
      <c r="JOV181" s="4"/>
      <c r="JOW181" s="4"/>
      <c r="JOX181" s="4"/>
      <c r="JOY181" s="4"/>
      <c r="JOZ181" s="184"/>
      <c r="JPA181" s="66"/>
      <c r="JPB181" s="83"/>
      <c r="JPC181" s="230"/>
      <c r="JPD181" s="121"/>
      <c r="JPE181" s="80"/>
      <c r="JPF181" s="4"/>
      <c r="JPG181" s="4"/>
      <c r="JPH181" s="4"/>
      <c r="JPI181" s="4"/>
      <c r="JPJ181" s="184"/>
      <c r="JPK181" s="66"/>
      <c r="JPL181" s="83"/>
      <c r="JPM181" s="230"/>
      <c r="JPN181" s="121"/>
      <c r="JPO181" s="80"/>
      <c r="JPP181" s="4"/>
      <c r="JPQ181" s="4"/>
      <c r="JPR181" s="4"/>
      <c r="JPS181" s="4"/>
      <c r="JPT181" s="184"/>
      <c r="JPU181" s="66"/>
      <c r="JPV181" s="83"/>
      <c r="JPW181" s="230"/>
      <c r="JPX181" s="121"/>
      <c r="JPY181" s="80"/>
      <c r="JPZ181" s="4"/>
      <c r="JQA181" s="4"/>
      <c r="JQB181" s="4"/>
      <c r="JQC181" s="4"/>
      <c r="JQD181" s="184"/>
      <c r="JQE181" s="66"/>
      <c r="JQF181" s="83"/>
      <c r="JQG181" s="230"/>
      <c r="JQH181" s="121"/>
      <c r="JQI181" s="80"/>
      <c r="JQJ181" s="4"/>
      <c r="JQK181" s="4"/>
      <c r="JQL181" s="4"/>
      <c r="JQM181" s="4"/>
      <c r="JQN181" s="184"/>
      <c r="JQO181" s="66"/>
      <c r="JQP181" s="83"/>
      <c r="JQQ181" s="230"/>
      <c r="JQR181" s="121"/>
      <c r="JQS181" s="80"/>
      <c r="JQT181" s="4"/>
      <c r="JQU181" s="4"/>
      <c r="JQV181" s="4"/>
      <c r="JQW181" s="4"/>
      <c r="JQX181" s="184"/>
      <c r="JQY181" s="66"/>
      <c r="JQZ181" s="83"/>
      <c r="JRA181" s="230"/>
      <c r="JRB181" s="121"/>
      <c r="JRC181" s="80"/>
      <c r="JRD181" s="4"/>
      <c r="JRE181" s="4"/>
      <c r="JRF181" s="4"/>
      <c r="JRG181" s="4"/>
      <c r="JRH181" s="184"/>
      <c r="JRI181" s="66"/>
      <c r="JRJ181" s="83"/>
      <c r="JRK181" s="230"/>
      <c r="JRL181" s="121"/>
      <c r="JRM181" s="80"/>
      <c r="JRN181" s="4"/>
      <c r="JRO181" s="4"/>
      <c r="JRP181" s="4"/>
      <c r="JRQ181" s="4"/>
      <c r="JRR181" s="184"/>
      <c r="JRS181" s="66"/>
      <c r="JRT181" s="83"/>
      <c r="JRU181" s="230"/>
      <c r="JRV181" s="121"/>
      <c r="JRW181" s="80"/>
      <c r="JRX181" s="4"/>
      <c r="JRY181" s="4"/>
      <c r="JRZ181" s="4"/>
      <c r="JSA181" s="4"/>
      <c r="JSB181" s="184"/>
      <c r="JSC181" s="66"/>
      <c r="JSD181" s="83"/>
      <c r="JSE181" s="230"/>
      <c r="JSF181" s="121"/>
      <c r="JSG181" s="80"/>
      <c r="JSH181" s="4"/>
      <c r="JSI181" s="4"/>
      <c r="JSJ181" s="4"/>
      <c r="JSK181" s="4"/>
      <c r="JSL181" s="184"/>
      <c r="JSM181" s="66"/>
      <c r="JSN181" s="83"/>
      <c r="JSO181" s="230"/>
      <c r="JSP181" s="121"/>
      <c r="JSQ181" s="80"/>
      <c r="JSR181" s="4"/>
      <c r="JSS181" s="4"/>
      <c r="JST181" s="4"/>
      <c r="JSU181" s="4"/>
      <c r="JSV181" s="184"/>
      <c r="JSW181" s="66"/>
      <c r="JSX181" s="83"/>
      <c r="JSY181" s="230"/>
      <c r="JSZ181" s="121"/>
      <c r="JTA181" s="80"/>
      <c r="JTB181" s="4"/>
      <c r="JTC181" s="4"/>
      <c r="JTD181" s="4"/>
      <c r="JTE181" s="4"/>
      <c r="JTF181" s="184"/>
      <c r="JTG181" s="66"/>
      <c r="JTH181" s="83"/>
      <c r="JTI181" s="230"/>
      <c r="JTJ181" s="121"/>
      <c r="JTK181" s="80"/>
      <c r="JTL181" s="4"/>
      <c r="JTM181" s="4"/>
      <c r="JTN181" s="4"/>
      <c r="JTO181" s="4"/>
      <c r="JTP181" s="184"/>
      <c r="JTQ181" s="66"/>
      <c r="JTR181" s="83"/>
      <c r="JTS181" s="230"/>
      <c r="JTT181" s="121"/>
      <c r="JTU181" s="80"/>
      <c r="JTV181" s="4"/>
      <c r="JTW181" s="4"/>
      <c r="JTX181" s="4"/>
      <c r="JTY181" s="4"/>
      <c r="JTZ181" s="184"/>
      <c r="JUA181" s="66"/>
      <c r="JUB181" s="83"/>
      <c r="JUC181" s="230"/>
      <c r="JUD181" s="121"/>
      <c r="JUE181" s="80"/>
      <c r="JUF181" s="4"/>
      <c r="JUG181" s="4"/>
      <c r="JUH181" s="4"/>
      <c r="JUI181" s="4"/>
      <c r="JUJ181" s="184"/>
      <c r="JUK181" s="66"/>
      <c r="JUL181" s="83"/>
      <c r="JUM181" s="230"/>
      <c r="JUN181" s="121"/>
      <c r="JUO181" s="80"/>
      <c r="JUP181" s="4"/>
      <c r="JUQ181" s="4"/>
      <c r="JUR181" s="4"/>
      <c r="JUS181" s="4"/>
      <c r="JUT181" s="184"/>
      <c r="JUU181" s="66"/>
      <c r="JUV181" s="83"/>
      <c r="JUW181" s="230"/>
      <c r="JUX181" s="121"/>
      <c r="JUY181" s="80"/>
      <c r="JUZ181" s="4"/>
      <c r="JVA181" s="4"/>
      <c r="JVB181" s="4"/>
      <c r="JVC181" s="4"/>
      <c r="JVD181" s="184"/>
      <c r="JVE181" s="66"/>
      <c r="JVF181" s="83"/>
      <c r="JVG181" s="230"/>
      <c r="JVH181" s="121"/>
      <c r="JVI181" s="80"/>
      <c r="JVJ181" s="4"/>
      <c r="JVK181" s="4"/>
      <c r="JVL181" s="4"/>
      <c r="JVM181" s="4"/>
      <c r="JVN181" s="184"/>
      <c r="JVO181" s="66"/>
      <c r="JVP181" s="83"/>
      <c r="JVQ181" s="230"/>
      <c r="JVR181" s="121"/>
      <c r="JVS181" s="80"/>
      <c r="JVT181" s="4"/>
      <c r="JVU181" s="4"/>
      <c r="JVV181" s="4"/>
      <c r="JVW181" s="4"/>
      <c r="JVX181" s="184"/>
      <c r="JVY181" s="66"/>
      <c r="JVZ181" s="83"/>
      <c r="JWA181" s="230"/>
      <c r="JWB181" s="121"/>
      <c r="JWC181" s="80"/>
      <c r="JWD181" s="4"/>
      <c r="JWE181" s="4"/>
      <c r="JWF181" s="4"/>
      <c r="JWG181" s="4"/>
      <c r="JWH181" s="184"/>
      <c r="JWI181" s="66"/>
      <c r="JWJ181" s="83"/>
      <c r="JWK181" s="230"/>
      <c r="JWL181" s="121"/>
      <c r="JWM181" s="80"/>
      <c r="JWN181" s="4"/>
      <c r="JWO181" s="4"/>
      <c r="JWP181" s="4"/>
      <c r="JWQ181" s="4"/>
      <c r="JWR181" s="184"/>
      <c r="JWS181" s="66"/>
      <c r="JWT181" s="83"/>
      <c r="JWU181" s="230"/>
      <c r="JWV181" s="121"/>
      <c r="JWW181" s="80"/>
      <c r="JWX181" s="4"/>
      <c r="JWY181" s="4"/>
      <c r="JWZ181" s="4"/>
      <c r="JXA181" s="4"/>
      <c r="JXB181" s="184"/>
      <c r="JXC181" s="66"/>
      <c r="JXD181" s="83"/>
      <c r="JXE181" s="230"/>
      <c r="JXF181" s="121"/>
      <c r="JXG181" s="80"/>
      <c r="JXH181" s="4"/>
      <c r="JXI181" s="4"/>
      <c r="JXJ181" s="4"/>
      <c r="JXK181" s="4"/>
      <c r="JXL181" s="184"/>
      <c r="JXM181" s="66"/>
      <c r="JXN181" s="83"/>
      <c r="JXO181" s="230"/>
      <c r="JXP181" s="121"/>
      <c r="JXQ181" s="80"/>
      <c r="JXR181" s="4"/>
      <c r="JXS181" s="4"/>
      <c r="JXT181" s="4"/>
      <c r="JXU181" s="4"/>
      <c r="JXV181" s="184"/>
      <c r="JXW181" s="66"/>
      <c r="JXX181" s="83"/>
      <c r="JXY181" s="230"/>
      <c r="JXZ181" s="121"/>
      <c r="JYA181" s="80"/>
      <c r="JYB181" s="4"/>
      <c r="JYC181" s="4"/>
      <c r="JYD181" s="4"/>
      <c r="JYE181" s="4"/>
      <c r="JYF181" s="184"/>
      <c r="JYG181" s="66"/>
      <c r="JYH181" s="83"/>
      <c r="JYI181" s="230"/>
      <c r="JYJ181" s="121"/>
      <c r="JYK181" s="80"/>
      <c r="JYL181" s="4"/>
      <c r="JYM181" s="4"/>
      <c r="JYN181" s="4"/>
      <c r="JYO181" s="4"/>
      <c r="JYP181" s="184"/>
      <c r="JYQ181" s="66"/>
      <c r="JYR181" s="83"/>
      <c r="JYS181" s="230"/>
      <c r="JYT181" s="121"/>
      <c r="JYU181" s="80"/>
      <c r="JYV181" s="4"/>
      <c r="JYW181" s="4"/>
      <c r="JYX181" s="4"/>
      <c r="JYY181" s="4"/>
      <c r="JYZ181" s="184"/>
      <c r="JZA181" s="66"/>
      <c r="JZB181" s="83"/>
      <c r="JZC181" s="230"/>
      <c r="JZD181" s="121"/>
      <c r="JZE181" s="80"/>
      <c r="JZF181" s="4"/>
      <c r="JZG181" s="4"/>
      <c r="JZH181" s="4"/>
      <c r="JZI181" s="4"/>
      <c r="JZJ181" s="184"/>
      <c r="JZK181" s="66"/>
      <c r="JZL181" s="83"/>
      <c r="JZM181" s="230"/>
      <c r="JZN181" s="121"/>
      <c r="JZO181" s="80"/>
      <c r="JZP181" s="4"/>
      <c r="JZQ181" s="4"/>
      <c r="JZR181" s="4"/>
      <c r="JZS181" s="4"/>
      <c r="JZT181" s="184"/>
      <c r="JZU181" s="66"/>
      <c r="JZV181" s="83"/>
      <c r="JZW181" s="230"/>
      <c r="JZX181" s="121"/>
      <c r="JZY181" s="80"/>
      <c r="JZZ181" s="4"/>
      <c r="KAA181" s="4"/>
      <c r="KAB181" s="4"/>
      <c r="KAC181" s="4"/>
      <c r="KAD181" s="184"/>
      <c r="KAE181" s="66"/>
      <c r="KAF181" s="83"/>
      <c r="KAG181" s="230"/>
      <c r="KAH181" s="121"/>
      <c r="KAI181" s="80"/>
      <c r="KAJ181" s="4"/>
      <c r="KAK181" s="4"/>
      <c r="KAL181" s="4"/>
      <c r="KAM181" s="4"/>
      <c r="KAN181" s="184"/>
      <c r="KAO181" s="66"/>
      <c r="KAP181" s="83"/>
      <c r="KAQ181" s="230"/>
      <c r="KAR181" s="121"/>
      <c r="KAS181" s="80"/>
      <c r="KAT181" s="4"/>
      <c r="KAU181" s="4"/>
      <c r="KAV181" s="4"/>
      <c r="KAW181" s="4"/>
      <c r="KAX181" s="184"/>
      <c r="KAY181" s="66"/>
      <c r="KAZ181" s="83"/>
      <c r="KBA181" s="230"/>
      <c r="KBB181" s="121"/>
      <c r="KBC181" s="80"/>
      <c r="KBD181" s="4"/>
      <c r="KBE181" s="4"/>
      <c r="KBF181" s="4"/>
      <c r="KBG181" s="4"/>
      <c r="KBH181" s="184"/>
      <c r="KBI181" s="66"/>
      <c r="KBJ181" s="83"/>
      <c r="KBK181" s="230"/>
      <c r="KBL181" s="121"/>
      <c r="KBM181" s="80"/>
      <c r="KBN181" s="4"/>
      <c r="KBO181" s="4"/>
      <c r="KBP181" s="4"/>
      <c r="KBQ181" s="4"/>
      <c r="KBR181" s="184"/>
      <c r="KBS181" s="66"/>
      <c r="KBT181" s="83"/>
      <c r="KBU181" s="230"/>
      <c r="KBV181" s="121"/>
      <c r="KBW181" s="80"/>
      <c r="KBX181" s="4"/>
      <c r="KBY181" s="4"/>
      <c r="KBZ181" s="4"/>
      <c r="KCA181" s="4"/>
      <c r="KCB181" s="184"/>
      <c r="KCC181" s="66"/>
      <c r="KCD181" s="83"/>
      <c r="KCE181" s="230"/>
      <c r="KCF181" s="121"/>
      <c r="KCG181" s="80"/>
      <c r="KCH181" s="4"/>
      <c r="KCI181" s="4"/>
      <c r="KCJ181" s="4"/>
      <c r="KCK181" s="4"/>
      <c r="KCL181" s="184"/>
      <c r="KCM181" s="66"/>
      <c r="KCN181" s="83"/>
      <c r="KCO181" s="230"/>
      <c r="KCP181" s="121"/>
      <c r="KCQ181" s="80"/>
      <c r="KCR181" s="4"/>
      <c r="KCS181" s="4"/>
      <c r="KCT181" s="4"/>
      <c r="KCU181" s="4"/>
      <c r="KCV181" s="184"/>
      <c r="KCW181" s="66"/>
      <c r="KCX181" s="83"/>
      <c r="KCY181" s="230"/>
      <c r="KCZ181" s="121"/>
      <c r="KDA181" s="80"/>
      <c r="KDB181" s="4"/>
      <c r="KDC181" s="4"/>
      <c r="KDD181" s="4"/>
      <c r="KDE181" s="4"/>
      <c r="KDF181" s="184"/>
      <c r="KDG181" s="66"/>
      <c r="KDH181" s="83"/>
      <c r="KDI181" s="230"/>
      <c r="KDJ181" s="121"/>
      <c r="KDK181" s="80"/>
      <c r="KDL181" s="4"/>
      <c r="KDM181" s="4"/>
      <c r="KDN181" s="4"/>
      <c r="KDO181" s="4"/>
      <c r="KDP181" s="184"/>
      <c r="KDQ181" s="66"/>
      <c r="KDR181" s="83"/>
      <c r="KDS181" s="230"/>
      <c r="KDT181" s="121"/>
      <c r="KDU181" s="80"/>
      <c r="KDV181" s="4"/>
      <c r="KDW181" s="4"/>
      <c r="KDX181" s="4"/>
      <c r="KDY181" s="4"/>
      <c r="KDZ181" s="184"/>
      <c r="KEA181" s="66"/>
      <c r="KEB181" s="83"/>
      <c r="KEC181" s="230"/>
      <c r="KED181" s="121"/>
      <c r="KEE181" s="80"/>
      <c r="KEF181" s="4"/>
      <c r="KEG181" s="4"/>
      <c r="KEH181" s="4"/>
      <c r="KEI181" s="4"/>
      <c r="KEJ181" s="184"/>
      <c r="KEK181" s="66"/>
      <c r="KEL181" s="83"/>
      <c r="KEM181" s="230"/>
      <c r="KEN181" s="121"/>
      <c r="KEO181" s="80"/>
      <c r="KEP181" s="4"/>
      <c r="KEQ181" s="4"/>
      <c r="KER181" s="4"/>
      <c r="KES181" s="4"/>
      <c r="KET181" s="184"/>
      <c r="KEU181" s="66"/>
      <c r="KEV181" s="83"/>
      <c r="KEW181" s="230"/>
      <c r="KEX181" s="121"/>
      <c r="KEY181" s="80"/>
      <c r="KEZ181" s="4"/>
      <c r="KFA181" s="4"/>
      <c r="KFB181" s="4"/>
      <c r="KFC181" s="4"/>
      <c r="KFD181" s="184"/>
      <c r="KFE181" s="66"/>
      <c r="KFF181" s="83"/>
      <c r="KFG181" s="230"/>
      <c r="KFH181" s="121"/>
      <c r="KFI181" s="80"/>
      <c r="KFJ181" s="4"/>
      <c r="KFK181" s="4"/>
      <c r="KFL181" s="4"/>
      <c r="KFM181" s="4"/>
      <c r="KFN181" s="184"/>
      <c r="KFO181" s="66"/>
      <c r="KFP181" s="83"/>
      <c r="KFQ181" s="230"/>
      <c r="KFR181" s="121"/>
      <c r="KFS181" s="80"/>
      <c r="KFT181" s="4"/>
      <c r="KFU181" s="4"/>
      <c r="KFV181" s="4"/>
      <c r="KFW181" s="4"/>
      <c r="KFX181" s="184"/>
      <c r="KFY181" s="66"/>
      <c r="KFZ181" s="83"/>
      <c r="KGA181" s="230"/>
      <c r="KGB181" s="121"/>
      <c r="KGC181" s="80"/>
      <c r="KGD181" s="4"/>
      <c r="KGE181" s="4"/>
      <c r="KGF181" s="4"/>
      <c r="KGG181" s="4"/>
      <c r="KGH181" s="184"/>
      <c r="KGI181" s="66"/>
      <c r="KGJ181" s="83"/>
      <c r="KGK181" s="230"/>
      <c r="KGL181" s="121"/>
      <c r="KGM181" s="80"/>
      <c r="KGN181" s="4"/>
      <c r="KGO181" s="4"/>
      <c r="KGP181" s="4"/>
      <c r="KGQ181" s="4"/>
      <c r="KGR181" s="184"/>
      <c r="KGS181" s="66"/>
      <c r="KGT181" s="83"/>
      <c r="KGU181" s="230"/>
      <c r="KGV181" s="121"/>
      <c r="KGW181" s="80"/>
      <c r="KGX181" s="4"/>
      <c r="KGY181" s="4"/>
      <c r="KGZ181" s="4"/>
      <c r="KHA181" s="4"/>
      <c r="KHB181" s="184"/>
      <c r="KHC181" s="66"/>
      <c r="KHD181" s="83"/>
      <c r="KHE181" s="230"/>
      <c r="KHF181" s="121"/>
      <c r="KHG181" s="80"/>
      <c r="KHH181" s="4"/>
      <c r="KHI181" s="4"/>
      <c r="KHJ181" s="4"/>
      <c r="KHK181" s="4"/>
      <c r="KHL181" s="184"/>
      <c r="KHM181" s="66"/>
      <c r="KHN181" s="83"/>
      <c r="KHO181" s="230"/>
      <c r="KHP181" s="121"/>
      <c r="KHQ181" s="80"/>
      <c r="KHR181" s="4"/>
      <c r="KHS181" s="4"/>
      <c r="KHT181" s="4"/>
      <c r="KHU181" s="4"/>
      <c r="KHV181" s="184"/>
      <c r="KHW181" s="66"/>
      <c r="KHX181" s="83"/>
      <c r="KHY181" s="230"/>
      <c r="KHZ181" s="121"/>
      <c r="KIA181" s="80"/>
      <c r="KIB181" s="4"/>
      <c r="KIC181" s="4"/>
      <c r="KID181" s="4"/>
      <c r="KIE181" s="4"/>
      <c r="KIF181" s="184"/>
      <c r="KIG181" s="66"/>
      <c r="KIH181" s="83"/>
      <c r="KII181" s="230"/>
      <c r="KIJ181" s="121"/>
      <c r="KIK181" s="80"/>
      <c r="KIL181" s="4"/>
      <c r="KIM181" s="4"/>
      <c r="KIN181" s="4"/>
      <c r="KIO181" s="4"/>
      <c r="KIP181" s="184"/>
      <c r="KIQ181" s="66"/>
      <c r="KIR181" s="83"/>
      <c r="KIS181" s="230"/>
      <c r="KIT181" s="121"/>
      <c r="KIU181" s="80"/>
      <c r="KIV181" s="4"/>
      <c r="KIW181" s="4"/>
      <c r="KIX181" s="4"/>
      <c r="KIY181" s="4"/>
      <c r="KIZ181" s="184"/>
      <c r="KJA181" s="66"/>
      <c r="KJB181" s="83"/>
      <c r="KJC181" s="230"/>
      <c r="KJD181" s="121"/>
      <c r="KJE181" s="80"/>
      <c r="KJF181" s="4"/>
      <c r="KJG181" s="4"/>
      <c r="KJH181" s="4"/>
      <c r="KJI181" s="4"/>
      <c r="KJJ181" s="184"/>
      <c r="KJK181" s="66"/>
      <c r="KJL181" s="83"/>
      <c r="KJM181" s="230"/>
      <c r="KJN181" s="121"/>
      <c r="KJO181" s="80"/>
      <c r="KJP181" s="4"/>
      <c r="KJQ181" s="4"/>
      <c r="KJR181" s="4"/>
      <c r="KJS181" s="4"/>
      <c r="KJT181" s="184"/>
      <c r="KJU181" s="66"/>
      <c r="KJV181" s="83"/>
      <c r="KJW181" s="230"/>
      <c r="KJX181" s="121"/>
      <c r="KJY181" s="80"/>
      <c r="KJZ181" s="4"/>
      <c r="KKA181" s="4"/>
      <c r="KKB181" s="4"/>
      <c r="KKC181" s="4"/>
      <c r="KKD181" s="184"/>
      <c r="KKE181" s="66"/>
      <c r="KKF181" s="83"/>
      <c r="KKG181" s="230"/>
      <c r="KKH181" s="121"/>
      <c r="KKI181" s="80"/>
      <c r="KKJ181" s="4"/>
      <c r="KKK181" s="4"/>
      <c r="KKL181" s="4"/>
      <c r="KKM181" s="4"/>
      <c r="KKN181" s="184"/>
      <c r="KKO181" s="66"/>
      <c r="KKP181" s="83"/>
      <c r="KKQ181" s="230"/>
      <c r="KKR181" s="121"/>
      <c r="KKS181" s="80"/>
      <c r="KKT181" s="4"/>
      <c r="KKU181" s="4"/>
      <c r="KKV181" s="4"/>
      <c r="KKW181" s="4"/>
      <c r="KKX181" s="184"/>
      <c r="KKY181" s="66"/>
      <c r="KKZ181" s="83"/>
      <c r="KLA181" s="230"/>
      <c r="KLB181" s="121"/>
      <c r="KLC181" s="80"/>
      <c r="KLD181" s="4"/>
      <c r="KLE181" s="4"/>
      <c r="KLF181" s="4"/>
      <c r="KLG181" s="4"/>
      <c r="KLH181" s="184"/>
      <c r="KLI181" s="66"/>
      <c r="KLJ181" s="83"/>
      <c r="KLK181" s="230"/>
      <c r="KLL181" s="121"/>
      <c r="KLM181" s="80"/>
      <c r="KLN181" s="4"/>
      <c r="KLO181" s="4"/>
      <c r="KLP181" s="4"/>
      <c r="KLQ181" s="4"/>
      <c r="KLR181" s="184"/>
      <c r="KLS181" s="66"/>
      <c r="KLT181" s="83"/>
      <c r="KLU181" s="230"/>
      <c r="KLV181" s="121"/>
      <c r="KLW181" s="80"/>
      <c r="KLX181" s="4"/>
      <c r="KLY181" s="4"/>
      <c r="KLZ181" s="4"/>
      <c r="KMA181" s="4"/>
      <c r="KMB181" s="184"/>
      <c r="KMC181" s="66"/>
      <c r="KMD181" s="83"/>
      <c r="KME181" s="230"/>
      <c r="KMF181" s="121"/>
      <c r="KMG181" s="80"/>
      <c r="KMH181" s="4"/>
      <c r="KMI181" s="4"/>
      <c r="KMJ181" s="4"/>
      <c r="KMK181" s="4"/>
      <c r="KML181" s="184"/>
      <c r="KMM181" s="66"/>
      <c r="KMN181" s="83"/>
      <c r="KMO181" s="230"/>
      <c r="KMP181" s="121"/>
      <c r="KMQ181" s="80"/>
      <c r="KMR181" s="4"/>
      <c r="KMS181" s="4"/>
      <c r="KMT181" s="4"/>
      <c r="KMU181" s="4"/>
      <c r="KMV181" s="184"/>
      <c r="KMW181" s="66"/>
      <c r="KMX181" s="83"/>
      <c r="KMY181" s="230"/>
      <c r="KMZ181" s="121"/>
      <c r="KNA181" s="80"/>
      <c r="KNB181" s="4"/>
      <c r="KNC181" s="4"/>
      <c r="KND181" s="4"/>
      <c r="KNE181" s="4"/>
      <c r="KNF181" s="184"/>
      <c r="KNG181" s="66"/>
      <c r="KNH181" s="83"/>
      <c r="KNI181" s="230"/>
      <c r="KNJ181" s="121"/>
      <c r="KNK181" s="80"/>
      <c r="KNL181" s="4"/>
      <c r="KNM181" s="4"/>
      <c r="KNN181" s="4"/>
      <c r="KNO181" s="4"/>
      <c r="KNP181" s="184"/>
      <c r="KNQ181" s="66"/>
      <c r="KNR181" s="83"/>
      <c r="KNS181" s="230"/>
      <c r="KNT181" s="121"/>
      <c r="KNU181" s="80"/>
      <c r="KNV181" s="4"/>
      <c r="KNW181" s="4"/>
      <c r="KNX181" s="4"/>
      <c r="KNY181" s="4"/>
      <c r="KNZ181" s="184"/>
      <c r="KOA181" s="66"/>
      <c r="KOB181" s="83"/>
      <c r="KOC181" s="230"/>
      <c r="KOD181" s="121"/>
      <c r="KOE181" s="80"/>
      <c r="KOF181" s="4"/>
      <c r="KOG181" s="4"/>
      <c r="KOH181" s="4"/>
      <c r="KOI181" s="4"/>
      <c r="KOJ181" s="184"/>
      <c r="KOK181" s="66"/>
      <c r="KOL181" s="83"/>
      <c r="KOM181" s="230"/>
      <c r="KON181" s="121"/>
      <c r="KOO181" s="80"/>
      <c r="KOP181" s="4"/>
      <c r="KOQ181" s="4"/>
      <c r="KOR181" s="4"/>
      <c r="KOS181" s="4"/>
      <c r="KOT181" s="184"/>
      <c r="KOU181" s="66"/>
      <c r="KOV181" s="83"/>
      <c r="KOW181" s="230"/>
      <c r="KOX181" s="121"/>
      <c r="KOY181" s="80"/>
      <c r="KOZ181" s="4"/>
      <c r="KPA181" s="4"/>
      <c r="KPB181" s="4"/>
      <c r="KPC181" s="4"/>
      <c r="KPD181" s="184"/>
      <c r="KPE181" s="66"/>
      <c r="KPF181" s="83"/>
      <c r="KPG181" s="230"/>
      <c r="KPH181" s="121"/>
      <c r="KPI181" s="80"/>
      <c r="KPJ181" s="4"/>
      <c r="KPK181" s="4"/>
      <c r="KPL181" s="4"/>
      <c r="KPM181" s="4"/>
      <c r="KPN181" s="184"/>
      <c r="KPO181" s="66"/>
      <c r="KPP181" s="83"/>
      <c r="KPQ181" s="230"/>
      <c r="KPR181" s="121"/>
      <c r="KPS181" s="80"/>
      <c r="KPT181" s="4"/>
      <c r="KPU181" s="4"/>
      <c r="KPV181" s="4"/>
      <c r="KPW181" s="4"/>
      <c r="KPX181" s="184"/>
      <c r="KPY181" s="66"/>
      <c r="KPZ181" s="83"/>
      <c r="KQA181" s="230"/>
      <c r="KQB181" s="121"/>
      <c r="KQC181" s="80"/>
      <c r="KQD181" s="4"/>
      <c r="KQE181" s="4"/>
      <c r="KQF181" s="4"/>
      <c r="KQG181" s="4"/>
      <c r="KQH181" s="184"/>
      <c r="KQI181" s="66"/>
      <c r="KQJ181" s="83"/>
      <c r="KQK181" s="230"/>
      <c r="KQL181" s="121"/>
      <c r="KQM181" s="80"/>
      <c r="KQN181" s="4"/>
      <c r="KQO181" s="4"/>
      <c r="KQP181" s="4"/>
      <c r="KQQ181" s="4"/>
      <c r="KQR181" s="184"/>
      <c r="KQS181" s="66"/>
      <c r="KQT181" s="83"/>
      <c r="KQU181" s="230"/>
      <c r="KQV181" s="121"/>
      <c r="KQW181" s="80"/>
      <c r="KQX181" s="4"/>
      <c r="KQY181" s="4"/>
      <c r="KQZ181" s="4"/>
      <c r="KRA181" s="4"/>
      <c r="KRB181" s="184"/>
      <c r="KRC181" s="66"/>
      <c r="KRD181" s="83"/>
      <c r="KRE181" s="230"/>
      <c r="KRF181" s="121"/>
      <c r="KRG181" s="80"/>
      <c r="KRH181" s="4"/>
      <c r="KRI181" s="4"/>
      <c r="KRJ181" s="4"/>
      <c r="KRK181" s="4"/>
      <c r="KRL181" s="184"/>
      <c r="KRM181" s="66"/>
      <c r="KRN181" s="83"/>
      <c r="KRO181" s="230"/>
      <c r="KRP181" s="121"/>
      <c r="KRQ181" s="80"/>
      <c r="KRR181" s="4"/>
      <c r="KRS181" s="4"/>
      <c r="KRT181" s="4"/>
      <c r="KRU181" s="4"/>
      <c r="KRV181" s="184"/>
      <c r="KRW181" s="66"/>
      <c r="KRX181" s="83"/>
      <c r="KRY181" s="230"/>
      <c r="KRZ181" s="121"/>
      <c r="KSA181" s="80"/>
      <c r="KSB181" s="4"/>
      <c r="KSC181" s="4"/>
      <c r="KSD181" s="4"/>
      <c r="KSE181" s="4"/>
      <c r="KSF181" s="184"/>
      <c r="KSG181" s="66"/>
      <c r="KSH181" s="83"/>
      <c r="KSI181" s="230"/>
      <c r="KSJ181" s="121"/>
      <c r="KSK181" s="80"/>
      <c r="KSL181" s="4"/>
      <c r="KSM181" s="4"/>
      <c r="KSN181" s="4"/>
      <c r="KSO181" s="4"/>
      <c r="KSP181" s="184"/>
      <c r="KSQ181" s="66"/>
      <c r="KSR181" s="83"/>
      <c r="KSS181" s="230"/>
      <c r="KST181" s="121"/>
      <c r="KSU181" s="80"/>
      <c r="KSV181" s="4"/>
      <c r="KSW181" s="4"/>
      <c r="KSX181" s="4"/>
      <c r="KSY181" s="4"/>
      <c r="KSZ181" s="184"/>
      <c r="KTA181" s="66"/>
      <c r="KTB181" s="83"/>
      <c r="KTC181" s="230"/>
      <c r="KTD181" s="121"/>
      <c r="KTE181" s="80"/>
      <c r="KTF181" s="4"/>
      <c r="KTG181" s="4"/>
      <c r="KTH181" s="4"/>
      <c r="KTI181" s="4"/>
      <c r="KTJ181" s="184"/>
      <c r="KTK181" s="66"/>
      <c r="KTL181" s="83"/>
      <c r="KTM181" s="230"/>
      <c r="KTN181" s="121"/>
      <c r="KTO181" s="80"/>
      <c r="KTP181" s="4"/>
      <c r="KTQ181" s="4"/>
      <c r="KTR181" s="4"/>
      <c r="KTS181" s="4"/>
      <c r="KTT181" s="184"/>
      <c r="KTU181" s="66"/>
      <c r="KTV181" s="83"/>
      <c r="KTW181" s="230"/>
      <c r="KTX181" s="121"/>
      <c r="KTY181" s="80"/>
      <c r="KTZ181" s="4"/>
      <c r="KUA181" s="4"/>
      <c r="KUB181" s="4"/>
      <c r="KUC181" s="4"/>
      <c r="KUD181" s="184"/>
      <c r="KUE181" s="66"/>
      <c r="KUF181" s="83"/>
      <c r="KUG181" s="230"/>
      <c r="KUH181" s="121"/>
      <c r="KUI181" s="80"/>
      <c r="KUJ181" s="4"/>
      <c r="KUK181" s="4"/>
      <c r="KUL181" s="4"/>
      <c r="KUM181" s="4"/>
      <c r="KUN181" s="184"/>
      <c r="KUO181" s="66"/>
      <c r="KUP181" s="83"/>
      <c r="KUQ181" s="230"/>
      <c r="KUR181" s="121"/>
      <c r="KUS181" s="80"/>
      <c r="KUT181" s="4"/>
      <c r="KUU181" s="4"/>
      <c r="KUV181" s="4"/>
      <c r="KUW181" s="4"/>
      <c r="KUX181" s="184"/>
      <c r="KUY181" s="66"/>
      <c r="KUZ181" s="83"/>
      <c r="KVA181" s="230"/>
      <c r="KVB181" s="121"/>
      <c r="KVC181" s="80"/>
      <c r="KVD181" s="4"/>
      <c r="KVE181" s="4"/>
      <c r="KVF181" s="4"/>
      <c r="KVG181" s="4"/>
      <c r="KVH181" s="184"/>
      <c r="KVI181" s="66"/>
      <c r="KVJ181" s="83"/>
      <c r="KVK181" s="230"/>
      <c r="KVL181" s="121"/>
      <c r="KVM181" s="80"/>
      <c r="KVN181" s="4"/>
      <c r="KVO181" s="4"/>
      <c r="KVP181" s="4"/>
      <c r="KVQ181" s="4"/>
      <c r="KVR181" s="184"/>
      <c r="KVS181" s="66"/>
      <c r="KVT181" s="83"/>
      <c r="KVU181" s="230"/>
      <c r="KVV181" s="121"/>
      <c r="KVW181" s="80"/>
      <c r="KVX181" s="4"/>
      <c r="KVY181" s="4"/>
      <c r="KVZ181" s="4"/>
      <c r="KWA181" s="4"/>
      <c r="KWB181" s="184"/>
      <c r="KWC181" s="66"/>
      <c r="KWD181" s="83"/>
      <c r="KWE181" s="230"/>
      <c r="KWF181" s="121"/>
      <c r="KWG181" s="80"/>
      <c r="KWH181" s="4"/>
      <c r="KWI181" s="4"/>
      <c r="KWJ181" s="4"/>
      <c r="KWK181" s="4"/>
      <c r="KWL181" s="184"/>
      <c r="KWM181" s="66"/>
      <c r="KWN181" s="83"/>
      <c r="KWO181" s="230"/>
      <c r="KWP181" s="121"/>
      <c r="KWQ181" s="80"/>
      <c r="KWR181" s="4"/>
      <c r="KWS181" s="4"/>
      <c r="KWT181" s="4"/>
      <c r="KWU181" s="4"/>
      <c r="KWV181" s="184"/>
      <c r="KWW181" s="66"/>
      <c r="KWX181" s="83"/>
      <c r="KWY181" s="230"/>
      <c r="KWZ181" s="121"/>
      <c r="KXA181" s="80"/>
      <c r="KXB181" s="4"/>
      <c r="KXC181" s="4"/>
      <c r="KXD181" s="4"/>
      <c r="KXE181" s="4"/>
      <c r="KXF181" s="184"/>
      <c r="KXG181" s="66"/>
      <c r="KXH181" s="83"/>
      <c r="KXI181" s="230"/>
      <c r="KXJ181" s="121"/>
      <c r="KXK181" s="80"/>
      <c r="KXL181" s="4"/>
      <c r="KXM181" s="4"/>
      <c r="KXN181" s="4"/>
      <c r="KXO181" s="4"/>
      <c r="KXP181" s="184"/>
      <c r="KXQ181" s="66"/>
      <c r="KXR181" s="83"/>
      <c r="KXS181" s="230"/>
      <c r="KXT181" s="121"/>
      <c r="KXU181" s="80"/>
      <c r="KXV181" s="4"/>
      <c r="KXW181" s="4"/>
      <c r="KXX181" s="4"/>
      <c r="KXY181" s="4"/>
      <c r="KXZ181" s="184"/>
      <c r="KYA181" s="66"/>
      <c r="KYB181" s="83"/>
      <c r="KYC181" s="230"/>
      <c r="KYD181" s="121"/>
      <c r="KYE181" s="80"/>
      <c r="KYF181" s="4"/>
      <c r="KYG181" s="4"/>
      <c r="KYH181" s="4"/>
      <c r="KYI181" s="4"/>
      <c r="KYJ181" s="184"/>
      <c r="KYK181" s="66"/>
      <c r="KYL181" s="83"/>
      <c r="KYM181" s="230"/>
      <c r="KYN181" s="121"/>
      <c r="KYO181" s="80"/>
      <c r="KYP181" s="4"/>
      <c r="KYQ181" s="4"/>
      <c r="KYR181" s="4"/>
      <c r="KYS181" s="4"/>
      <c r="KYT181" s="184"/>
      <c r="KYU181" s="66"/>
      <c r="KYV181" s="83"/>
      <c r="KYW181" s="230"/>
      <c r="KYX181" s="121"/>
      <c r="KYY181" s="80"/>
      <c r="KYZ181" s="4"/>
      <c r="KZA181" s="4"/>
      <c r="KZB181" s="4"/>
      <c r="KZC181" s="4"/>
      <c r="KZD181" s="184"/>
      <c r="KZE181" s="66"/>
      <c r="KZF181" s="83"/>
      <c r="KZG181" s="230"/>
      <c r="KZH181" s="121"/>
      <c r="KZI181" s="80"/>
      <c r="KZJ181" s="4"/>
      <c r="KZK181" s="4"/>
      <c r="KZL181" s="4"/>
      <c r="KZM181" s="4"/>
      <c r="KZN181" s="184"/>
      <c r="KZO181" s="66"/>
      <c r="KZP181" s="83"/>
      <c r="KZQ181" s="230"/>
      <c r="KZR181" s="121"/>
      <c r="KZS181" s="80"/>
      <c r="KZT181" s="4"/>
      <c r="KZU181" s="4"/>
      <c r="KZV181" s="4"/>
      <c r="KZW181" s="4"/>
      <c r="KZX181" s="184"/>
      <c r="KZY181" s="66"/>
      <c r="KZZ181" s="83"/>
      <c r="LAA181" s="230"/>
      <c r="LAB181" s="121"/>
      <c r="LAC181" s="80"/>
      <c r="LAD181" s="4"/>
      <c r="LAE181" s="4"/>
      <c r="LAF181" s="4"/>
      <c r="LAG181" s="4"/>
      <c r="LAH181" s="184"/>
      <c r="LAI181" s="66"/>
      <c r="LAJ181" s="83"/>
      <c r="LAK181" s="230"/>
      <c r="LAL181" s="121"/>
      <c r="LAM181" s="80"/>
      <c r="LAN181" s="4"/>
      <c r="LAO181" s="4"/>
      <c r="LAP181" s="4"/>
      <c r="LAQ181" s="4"/>
      <c r="LAR181" s="184"/>
      <c r="LAS181" s="66"/>
      <c r="LAT181" s="83"/>
      <c r="LAU181" s="230"/>
      <c r="LAV181" s="121"/>
      <c r="LAW181" s="80"/>
      <c r="LAX181" s="4"/>
      <c r="LAY181" s="4"/>
      <c r="LAZ181" s="4"/>
      <c r="LBA181" s="4"/>
      <c r="LBB181" s="184"/>
      <c r="LBC181" s="66"/>
      <c r="LBD181" s="83"/>
      <c r="LBE181" s="230"/>
      <c r="LBF181" s="121"/>
      <c r="LBG181" s="80"/>
      <c r="LBH181" s="4"/>
      <c r="LBI181" s="4"/>
      <c r="LBJ181" s="4"/>
      <c r="LBK181" s="4"/>
      <c r="LBL181" s="184"/>
      <c r="LBM181" s="66"/>
      <c r="LBN181" s="83"/>
      <c r="LBO181" s="230"/>
      <c r="LBP181" s="121"/>
      <c r="LBQ181" s="80"/>
      <c r="LBR181" s="4"/>
      <c r="LBS181" s="4"/>
      <c r="LBT181" s="4"/>
      <c r="LBU181" s="4"/>
      <c r="LBV181" s="184"/>
      <c r="LBW181" s="66"/>
      <c r="LBX181" s="83"/>
      <c r="LBY181" s="230"/>
      <c r="LBZ181" s="121"/>
      <c r="LCA181" s="80"/>
      <c r="LCB181" s="4"/>
      <c r="LCC181" s="4"/>
      <c r="LCD181" s="4"/>
      <c r="LCE181" s="4"/>
      <c r="LCF181" s="184"/>
      <c r="LCG181" s="66"/>
      <c r="LCH181" s="83"/>
      <c r="LCI181" s="230"/>
      <c r="LCJ181" s="121"/>
      <c r="LCK181" s="80"/>
      <c r="LCL181" s="4"/>
      <c r="LCM181" s="4"/>
      <c r="LCN181" s="4"/>
      <c r="LCO181" s="4"/>
      <c r="LCP181" s="184"/>
      <c r="LCQ181" s="66"/>
      <c r="LCR181" s="83"/>
      <c r="LCS181" s="230"/>
      <c r="LCT181" s="121"/>
      <c r="LCU181" s="80"/>
      <c r="LCV181" s="4"/>
      <c r="LCW181" s="4"/>
      <c r="LCX181" s="4"/>
      <c r="LCY181" s="4"/>
      <c r="LCZ181" s="184"/>
      <c r="LDA181" s="66"/>
      <c r="LDB181" s="83"/>
      <c r="LDC181" s="230"/>
      <c r="LDD181" s="121"/>
      <c r="LDE181" s="80"/>
      <c r="LDF181" s="4"/>
      <c r="LDG181" s="4"/>
      <c r="LDH181" s="4"/>
      <c r="LDI181" s="4"/>
      <c r="LDJ181" s="184"/>
      <c r="LDK181" s="66"/>
      <c r="LDL181" s="83"/>
      <c r="LDM181" s="230"/>
      <c r="LDN181" s="121"/>
      <c r="LDO181" s="80"/>
      <c r="LDP181" s="4"/>
      <c r="LDQ181" s="4"/>
      <c r="LDR181" s="4"/>
      <c r="LDS181" s="4"/>
      <c r="LDT181" s="184"/>
      <c r="LDU181" s="66"/>
      <c r="LDV181" s="83"/>
      <c r="LDW181" s="230"/>
      <c r="LDX181" s="121"/>
      <c r="LDY181" s="80"/>
      <c r="LDZ181" s="4"/>
      <c r="LEA181" s="4"/>
      <c r="LEB181" s="4"/>
      <c r="LEC181" s="4"/>
      <c r="LED181" s="184"/>
      <c r="LEE181" s="66"/>
      <c r="LEF181" s="83"/>
      <c r="LEG181" s="230"/>
      <c r="LEH181" s="121"/>
      <c r="LEI181" s="80"/>
      <c r="LEJ181" s="4"/>
      <c r="LEK181" s="4"/>
      <c r="LEL181" s="4"/>
      <c r="LEM181" s="4"/>
      <c r="LEN181" s="184"/>
      <c r="LEO181" s="66"/>
      <c r="LEP181" s="83"/>
      <c r="LEQ181" s="230"/>
      <c r="LER181" s="121"/>
      <c r="LES181" s="80"/>
      <c r="LET181" s="4"/>
      <c r="LEU181" s="4"/>
      <c r="LEV181" s="4"/>
      <c r="LEW181" s="4"/>
      <c r="LEX181" s="184"/>
      <c r="LEY181" s="66"/>
      <c r="LEZ181" s="83"/>
      <c r="LFA181" s="230"/>
      <c r="LFB181" s="121"/>
      <c r="LFC181" s="80"/>
      <c r="LFD181" s="4"/>
      <c r="LFE181" s="4"/>
      <c r="LFF181" s="4"/>
      <c r="LFG181" s="4"/>
      <c r="LFH181" s="184"/>
      <c r="LFI181" s="66"/>
      <c r="LFJ181" s="83"/>
      <c r="LFK181" s="230"/>
      <c r="LFL181" s="121"/>
      <c r="LFM181" s="80"/>
      <c r="LFN181" s="4"/>
      <c r="LFO181" s="4"/>
      <c r="LFP181" s="4"/>
      <c r="LFQ181" s="4"/>
      <c r="LFR181" s="184"/>
      <c r="LFS181" s="66"/>
      <c r="LFT181" s="83"/>
      <c r="LFU181" s="230"/>
      <c r="LFV181" s="121"/>
      <c r="LFW181" s="80"/>
      <c r="LFX181" s="4"/>
      <c r="LFY181" s="4"/>
      <c r="LFZ181" s="4"/>
      <c r="LGA181" s="4"/>
      <c r="LGB181" s="184"/>
      <c r="LGC181" s="66"/>
      <c r="LGD181" s="83"/>
      <c r="LGE181" s="230"/>
      <c r="LGF181" s="121"/>
      <c r="LGG181" s="80"/>
      <c r="LGH181" s="4"/>
      <c r="LGI181" s="4"/>
      <c r="LGJ181" s="4"/>
      <c r="LGK181" s="4"/>
      <c r="LGL181" s="184"/>
      <c r="LGM181" s="66"/>
      <c r="LGN181" s="83"/>
      <c r="LGO181" s="230"/>
      <c r="LGP181" s="121"/>
      <c r="LGQ181" s="80"/>
      <c r="LGR181" s="4"/>
      <c r="LGS181" s="4"/>
      <c r="LGT181" s="4"/>
      <c r="LGU181" s="4"/>
      <c r="LGV181" s="184"/>
      <c r="LGW181" s="66"/>
      <c r="LGX181" s="83"/>
      <c r="LGY181" s="230"/>
      <c r="LGZ181" s="121"/>
      <c r="LHA181" s="80"/>
      <c r="LHB181" s="4"/>
      <c r="LHC181" s="4"/>
      <c r="LHD181" s="4"/>
      <c r="LHE181" s="4"/>
      <c r="LHF181" s="184"/>
      <c r="LHG181" s="66"/>
      <c r="LHH181" s="83"/>
      <c r="LHI181" s="230"/>
      <c r="LHJ181" s="121"/>
      <c r="LHK181" s="80"/>
      <c r="LHL181" s="4"/>
      <c r="LHM181" s="4"/>
      <c r="LHN181" s="4"/>
      <c r="LHO181" s="4"/>
      <c r="LHP181" s="184"/>
      <c r="LHQ181" s="66"/>
      <c r="LHR181" s="83"/>
      <c r="LHS181" s="230"/>
      <c r="LHT181" s="121"/>
      <c r="LHU181" s="80"/>
      <c r="LHV181" s="4"/>
      <c r="LHW181" s="4"/>
      <c r="LHX181" s="4"/>
      <c r="LHY181" s="4"/>
      <c r="LHZ181" s="184"/>
      <c r="LIA181" s="66"/>
      <c r="LIB181" s="83"/>
      <c r="LIC181" s="230"/>
      <c r="LID181" s="121"/>
      <c r="LIE181" s="80"/>
      <c r="LIF181" s="4"/>
      <c r="LIG181" s="4"/>
      <c r="LIH181" s="4"/>
      <c r="LII181" s="4"/>
      <c r="LIJ181" s="184"/>
      <c r="LIK181" s="66"/>
      <c r="LIL181" s="83"/>
      <c r="LIM181" s="230"/>
      <c r="LIN181" s="121"/>
      <c r="LIO181" s="80"/>
      <c r="LIP181" s="4"/>
      <c r="LIQ181" s="4"/>
      <c r="LIR181" s="4"/>
      <c r="LIS181" s="4"/>
      <c r="LIT181" s="184"/>
      <c r="LIU181" s="66"/>
      <c r="LIV181" s="83"/>
      <c r="LIW181" s="230"/>
      <c r="LIX181" s="121"/>
      <c r="LIY181" s="80"/>
      <c r="LIZ181" s="4"/>
      <c r="LJA181" s="4"/>
      <c r="LJB181" s="4"/>
      <c r="LJC181" s="4"/>
      <c r="LJD181" s="184"/>
      <c r="LJE181" s="66"/>
      <c r="LJF181" s="83"/>
      <c r="LJG181" s="230"/>
      <c r="LJH181" s="121"/>
      <c r="LJI181" s="80"/>
      <c r="LJJ181" s="4"/>
      <c r="LJK181" s="4"/>
      <c r="LJL181" s="4"/>
      <c r="LJM181" s="4"/>
      <c r="LJN181" s="184"/>
      <c r="LJO181" s="66"/>
      <c r="LJP181" s="83"/>
      <c r="LJQ181" s="230"/>
      <c r="LJR181" s="121"/>
      <c r="LJS181" s="80"/>
      <c r="LJT181" s="4"/>
      <c r="LJU181" s="4"/>
      <c r="LJV181" s="4"/>
      <c r="LJW181" s="4"/>
      <c r="LJX181" s="184"/>
      <c r="LJY181" s="66"/>
      <c r="LJZ181" s="83"/>
      <c r="LKA181" s="230"/>
      <c r="LKB181" s="121"/>
      <c r="LKC181" s="80"/>
      <c r="LKD181" s="4"/>
      <c r="LKE181" s="4"/>
      <c r="LKF181" s="4"/>
      <c r="LKG181" s="4"/>
      <c r="LKH181" s="184"/>
      <c r="LKI181" s="66"/>
      <c r="LKJ181" s="83"/>
      <c r="LKK181" s="230"/>
      <c r="LKL181" s="121"/>
      <c r="LKM181" s="80"/>
      <c r="LKN181" s="4"/>
      <c r="LKO181" s="4"/>
      <c r="LKP181" s="4"/>
      <c r="LKQ181" s="4"/>
      <c r="LKR181" s="184"/>
      <c r="LKS181" s="66"/>
      <c r="LKT181" s="83"/>
      <c r="LKU181" s="230"/>
      <c r="LKV181" s="121"/>
      <c r="LKW181" s="80"/>
      <c r="LKX181" s="4"/>
      <c r="LKY181" s="4"/>
      <c r="LKZ181" s="4"/>
      <c r="LLA181" s="4"/>
      <c r="LLB181" s="184"/>
      <c r="LLC181" s="66"/>
      <c r="LLD181" s="83"/>
      <c r="LLE181" s="230"/>
      <c r="LLF181" s="121"/>
      <c r="LLG181" s="80"/>
      <c r="LLH181" s="4"/>
      <c r="LLI181" s="4"/>
      <c r="LLJ181" s="4"/>
      <c r="LLK181" s="4"/>
      <c r="LLL181" s="184"/>
      <c r="LLM181" s="66"/>
      <c r="LLN181" s="83"/>
      <c r="LLO181" s="230"/>
      <c r="LLP181" s="121"/>
      <c r="LLQ181" s="80"/>
      <c r="LLR181" s="4"/>
      <c r="LLS181" s="4"/>
      <c r="LLT181" s="4"/>
      <c r="LLU181" s="4"/>
      <c r="LLV181" s="184"/>
      <c r="LLW181" s="66"/>
      <c r="LLX181" s="83"/>
      <c r="LLY181" s="230"/>
      <c r="LLZ181" s="121"/>
      <c r="LMA181" s="80"/>
      <c r="LMB181" s="4"/>
      <c r="LMC181" s="4"/>
      <c r="LMD181" s="4"/>
      <c r="LME181" s="4"/>
      <c r="LMF181" s="184"/>
      <c r="LMG181" s="66"/>
      <c r="LMH181" s="83"/>
      <c r="LMI181" s="230"/>
      <c r="LMJ181" s="121"/>
      <c r="LMK181" s="80"/>
      <c r="LML181" s="4"/>
      <c r="LMM181" s="4"/>
      <c r="LMN181" s="4"/>
      <c r="LMO181" s="4"/>
      <c r="LMP181" s="184"/>
      <c r="LMQ181" s="66"/>
      <c r="LMR181" s="83"/>
      <c r="LMS181" s="230"/>
      <c r="LMT181" s="121"/>
      <c r="LMU181" s="80"/>
      <c r="LMV181" s="4"/>
      <c r="LMW181" s="4"/>
      <c r="LMX181" s="4"/>
      <c r="LMY181" s="4"/>
      <c r="LMZ181" s="184"/>
      <c r="LNA181" s="66"/>
      <c r="LNB181" s="83"/>
      <c r="LNC181" s="230"/>
      <c r="LND181" s="121"/>
      <c r="LNE181" s="80"/>
      <c r="LNF181" s="4"/>
      <c r="LNG181" s="4"/>
      <c r="LNH181" s="4"/>
      <c r="LNI181" s="4"/>
      <c r="LNJ181" s="184"/>
      <c r="LNK181" s="66"/>
      <c r="LNL181" s="83"/>
      <c r="LNM181" s="230"/>
      <c r="LNN181" s="121"/>
      <c r="LNO181" s="80"/>
      <c r="LNP181" s="4"/>
      <c r="LNQ181" s="4"/>
      <c r="LNR181" s="4"/>
      <c r="LNS181" s="4"/>
      <c r="LNT181" s="184"/>
      <c r="LNU181" s="66"/>
      <c r="LNV181" s="83"/>
      <c r="LNW181" s="230"/>
      <c r="LNX181" s="121"/>
      <c r="LNY181" s="80"/>
      <c r="LNZ181" s="4"/>
      <c r="LOA181" s="4"/>
      <c r="LOB181" s="4"/>
      <c r="LOC181" s="4"/>
      <c r="LOD181" s="184"/>
      <c r="LOE181" s="66"/>
      <c r="LOF181" s="83"/>
      <c r="LOG181" s="230"/>
      <c r="LOH181" s="121"/>
      <c r="LOI181" s="80"/>
      <c r="LOJ181" s="4"/>
      <c r="LOK181" s="4"/>
      <c r="LOL181" s="4"/>
      <c r="LOM181" s="4"/>
      <c r="LON181" s="184"/>
      <c r="LOO181" s="66"/>
      <c r="LOP181" s="83"/>
      <c r="LOQ181" s="230"/>
      <c r="LOR181" s="121"/>
      <c r="LOS181" s="80"/>
      <c r="LOT181" s="4"/>
      <c r="LOU181" s="4"/>
      <c r="LOV181" s="4"/>
      <c r="LOW181" s="4"/>
      <c r="LOX181" s="184"/>
      <c r="LOY181" s="66"/>
      <c r="LOZ181" s="83"/>
      <c r="LPA181" s="230"/>
      <c r="LPB181" s="121"/>
      <c r="LPC181" s="80"/>
      <c r="LPD181" s="4"/>
      <c r="LPE181" s="4"/>
      <c r="LPF181" s="4"/>
      <c r="LPG181" s="4"/>
      <c r="LPH181" s="184"/>
      <c r="LPI181" s="66"/>
      <c r="LPJ181" s="83"/>
      <c r="LPK181" s="230"/>
      <c r="LPL181" s="121"/>
      <c r="LPM181" s="80"/>
      <c r="LPN181" s="4"/>
      <c r="LPO181" s="4"/>
      <c r="LPP181" s="4"/>
      <c r="LPQ181" s="4"/>
      <c r="LPR181" s="184"/>
      <c r="LPS181" s="66"/>
      <c r="LPT181" s="83"/>
      <c r="LPU181" s="230"/>
      <c r="LPV181" s="121"/>
      <c r="LPW181" s="80"/>
      <c r="LPX181" s="4"/>
      <c r="LPY181" s="4"/>
      <c r="LPZ181" s="4"/>
      <c r="LQA181" s="4"/>
      <c r="LQB181" s="184"/>
      <c r="LQC181" s="66"/>
      <c r="LQD181" s="83"/>
      <c r="LQE181" s="230"/>
      <c r="LQF181" s="121"/>
      <c r="LQG181" s="80"/>
      <c r="LQH181" s="4"/>
      <c r="LQI181" s="4"/>
      <c r="LQJ181" s="4"/>
      <c r="LQK181" s="4"/>
      <c r="LQL181" s="184"/>
      <c r="LQM181" s="66"/>
      <c r="LQN181" s="83"/>
      <c r="LQO181" s="230"/>
      <c r="LQP181" s="121"/>
      <c r="LQQ181" s="80"/>
      <c r="LQR181" s="4"/>
      <c r="LQS181" s="4"/>
      <c r="LQT181" s="4"/>
      <c r="LQU181" s="4"/>
      <c r="LQV181" s="184"/>
      <c r="LQW181" s="66"/>
      <c r="LQX181" s="83"/>
      <c r="LQY181" s="230"/>
      <c r="LQZ181" s="121"/>
      <c r="LRA181" s="80"/>
      <c r="LRB181" s="4"/>
      <c r="LRC181" s="4"/>
      <c r="LRD181" s="4"/>
      <c r="LRE181" s="4"/>
      <c r="LRF181" s="184"/>
      <c r="LRG181" s="66"/>
      <c r="LRH181" s="83"/>
      <c r="LRI181" s="230"/>
      <c r="LRJ181" s="121"/>
      <c r="LRK181" s="80"/>
      <c r="LRL181" s="4"/>
      <c r="LRM181" s="4"/>
      <c r="LRN181" s="4"/>
      <c r="LRO181" s="4"/>
      <c r="LRP181" s="184"/>
      <c r="LRQ181" s="66"/>
      <c r="LRR181" s="83"/>
      <c r="LRS181" s="230"/>
      <c r="LRT181" s="121"/>
      <c r="LRU181" s="80"/>
      <c r="LRV181" s="4"/>
      <c r="LRW181" s="4"/>
      <c r="LRX181" s="4"/>
      <c r="LRY181" s="4"/>
      <c r="LRZ181" s="184"/>
      <c r="LSA181" s="66"/>
      <c r="LSB181" s="83"/>
      <c r="LSC181" s="230"/>
      <c r="LSD181" s="121"/>
      <c r="LSE181" s="80"/>
      <c r="LSF181" s="4"/>
      <c r="LSG181" s="4"/>
      <c r="LSH181" s="4"/>
      <c r="LSI181" s="4"/>
      <c r="LSJ181" s="184"/>
      <c r="LSK181" s="66"/>
      <c r="LSL181" s="83"/>
      <c r="LSM181" s="230"/>
      <c r="LSN181" s="121"/>
      <c r="LSO181" s="80"/>
      <c r="LSP181" s="4"/>
      <c r="LSQ181" s="4"/>
      <c r="LSR181" s="4"/>
      <c r="LSS181" s="4"/>
      <c r="LST181" s="184"/>
      <c r="LSU181" s="66"/>
      <c r="LSV181" s="83"/>
      <c r="LSW181" s="230"/>
      <c r="LSX181" s="121"/>
      <c r="LSY181" s="80"/>
      <c r="LSZ181" s="4"/>
      <c r="LTA181" s="4"/>
      <c r="LTB181" s="4"/>
      <c r="LTC181" s="4"/>
      <c r="LTD181" s="184"/>
      <c r="LTE181" s="66"/>
      <c r="LTF181" s="83"/>
      <c r="LTG181" s="230"/>
      <c r="LTH181" s="121"/>
      <c r="LTI181" s="80"/>
      <c r="LTJ181" s="4"/>
      <c r="LTK181" s="4"/>
      <c r="LTL181" s="4"/>
      <c r="LTM181" s="4"/>
      <c r="LTN181" s="184"/>
      <c r="LTO181" s="66"/>
      <c r="LTP181" s="83"/>
      <c r="LTQ181" s="230"/>
      <c r="LTR181" s="121"/>
      <c r="LTS181" s="80"/>
      <c r="LTT181" s="4"/>
      <c r="LTU181" s="4"/>
      <c r="LTV181" s="4"/>
      <c r="LTW181" s="4"/>
      <c r="LTX181" s="184"/>
      <c r="LTY181" s="66"/>
      <c r="LTZ181" s="83"/>
      <c r="LUA181" s="230"/>
      <c r="LUB181" s="121"/>
      <c r="LUC181" s="80"/>
      <c r="LUD181" s="4"/>
      <c r="LUE181" s="4"/>
      <c r="LUF181" s="4"/>
      <c r="LUG181" s="4"/>
      <c r="LUH181" s="184"/>
      <c r="LUI181" s="66"/>
      <c r="LUJ181" s="83"/>
      <c r="LUK181" s="230"/>
      <c r="LUL181" s="121"/>
      <c r="LUM181" s="80"/>
      <c r="LUN181" s="4"/>
      <c r="LUO181" s="4"/>
      <c r="LUP181" s="4"/>
      <c r="LUQ181" s="4"/>
      <c r="LUR181" s="184"/>
      <c r="LUS181" s="66"/>
      <c r="LUT181" s="83"/>
      <c r="LUU181" s="230"/>
      <c r="LUV181" s="121"/>
      <c r="LUW181" s="80"/>
      <c r="LUX181" s="4"/>
      <c r="LUY181" s="4"/>
      <c r="LUZ181" s="4"/>
      <c r="LVA181" s="4"/>
      <c r="LVB181" s="184"/>
      <c r="LVC181" s="66"/>
      <c r="LVD181" s="83"/>
      <c r="LVE181" s="230"/>
      <c r="LVF181" s="121"/>
      <c r="LVG181" s="80"/>
      <c r="LVH181" s="4"/>
      <c r="LVI181" s="4"/>
      <c r="LVJ181" s="4"/>
      <c r="LVK181" s="4"/>
      <c r="LVL181" s="184"/>
      <c r="LVM181" s="66"/>
      <c r="LVN181" s="83"/>
      <c r="LVO181" s="230"/>
      <c r="LVP181" s="121"/>
      <c r="LVQ181" s="80"/>
      <c r="LVR181" s="4"/>
      <c r="LVS181" s="4"/>
      <c r="LVT181" s="4"/>
      <c r="LVU181" s="4"/>
      <c r="LVV181" s="184"/>
      <c r="LVW181" s="66"/>
      <c r="LVX181" s="83"/>
      <c r="LVY181" s="230"/>
      <c r="LVZ181" s="121"/>
      <c r="LWA181" s="80"/>
      <c r="LWB181" s="4"/>
      <c r="LWC181" s="4"/>
      <c r="LWD181" s="4"/>
      <c r="LWE181" s="4"/>
      <c r="LWF181" s="184"/>
      <c r="LWG181" s="66"/>
      <c r="LWH181" s="83"/>
      <c r="LWI181" s="230"/>
      <c r="LWJ181" s="121"/>
      <c r="LWK181" s="80"/>
      <c r="LWL181" s="4"/>
      <c r="LWM181" s="4"/>
      <c r="LWN181" s="4"/>
      <c r="LWO181" s="4"/>
      <c r="LWP181" s="184"/>
      <c r="LWQ181" s="66"/>
      <c r="LWR181" s="83"/>
      <c r="LWS181" s="230"/>
      <c r="LWT181" s="121"/>
      <c r="LWU181" s="80"/>
      <c r="LWV181" s="4"/>
      <c r="LWW181" s="4"/>
      <c r="LWX181" s="4"/>
      <c r="LWY181" s="4"/>
      <c r="LWZ181" s="184"/>
      <c r="LXA181" s="66"/>
      <c r="LXB181" s="83"/>
      <c r="LXC181" s="230"/>
      <c r="LXD181" s="121"/>
      <c r="LXE181" s="80"/>
      <c r="LXF181" s="4"/>
      <c r="LXG181" s="4"/>
      <c r="LXH181" s="4"/>
      <c r="LXI181" s="4"/>
      <c r="LXJ181" s="184"/>
      <c r="LXK181" s="66"/>
      <c r="LXL181" s="83"/>
      <c r="LXM181" s="230"/>
      <c r="LXN181" s="121"/>
      <c r="LXO181" s="80"/>
      <c r="LXP181" s="4"/>
      <c r="LXQ181" s="4"/>
      <c r="LXR181" s="4"/>
      <c r="LXS181" s="4"/>
      <c r="LXT181" s="184"/>
      <c r="LXU181" s="66"/>
      <c r="LXV181" s="83"/>
      <c r="LXW181" s="230"/>
      <c r="LXX181" s="121"/>
      <c r="LXY181" s="80"/>
      <c r="LXZ181" s="4"/>
      <c r="LYA181" s="4"/>
      <c r="LYB181" s="4"/>
      <c r="LYC181" s="4"/>
      <c r="LYD181" s="184"/>
      <c r="LYE181" s="66"/>
      <c r="LYF181" s="83"/>
      <c r="LYG181" s="230"/>
      <c r="LYH181" s="121"/>
      <c r="LYI181" s="80"/>
      <c r="LYJ181" s="4"/>
      <c r="LYK181" s="4"/>
      <c r="LYL181" s="4"/>
      <c r="LYM181" s="4"/>
      <c r="LYN181" s="184"/>
      <c r="LYO181" s="66"/>
      <c r="LYP181" s="83"/>
      <c r="LYQ181" s="230"/>
      <c r="LYR181" s="121"/>
      <c r="LYS181" s="80"/>
      <c r="LYT181" s="4"/>
      <c r="LYU181" s="4"/>
      <c r="LYV181" s="4"/>
      <c r="LYW181" s="4"/>
      <c r="LYX181" s="184"/>
      <c r="LYY181" s="66"/>
      <c r="LYZ181" s="83"/>
      <c r="LZA181" s="230"/>
      <c r="LZB181" s="121"/>
      <c r="LZC181" s="80"/>
      <c r="LZD181" s="4"/>
      <c r="LZE181" s="4"/>
      <c r="LZF181" s="4"/>
      <c r="LZG181" s="4"/>
      <c r="LZH181" s="184"/>
      <c r="LZI181" s="66"/>
      <c r="LZJ181" s="83"/>
      <c r="LZK181" s="230"/>
      <c r="LZL181" s="121"/>
      <c r="LZM181" s="80"/>
      <c r="LZN181" s="4"/>
      <c r="LZO181" s="4"/>
      <c r="LZP181" s="4"/>
      <c r="LZQ181" s="4"/>
      <c r="LZR181" s="184"/>
      <c r="LZS181" s="66"/>
      <c r="LZT181" s="83"/>
      <c r="LZU181" s="230"/>
      <c r="LZV181" s="121"/>
      <c r="LZW181" s="80"/>
      <c r="LZX181" s="4"/>
      <c r="LZY181" s="4"/>
      <c r="LZZ181" s="4"/>
      <c r="MAA181" s="4"/>
      <c r="MAB181" s="184"/>
      <c r="MAC181" s="66"/>
      <c r="MAD181" s="83"/>
      <c r="MAE181" s="230"/>
      <c r="MAF181" s="121"/>
      <c r="MAG181" s="80"/>
      <c r="MAH181" s="4"/>
      <c r="MAI181" s="4"/>
      <c r="MAJ181" s="4"/>
      <c r="MAK181" s="4"/>
      <c r="MAL181" s="184"/>
      <c r="MAM181" s="66"/>
      <c r="MAN181" s="83"/>
      <c r="MAO181" s="230"/>
      <c r="MAP181" s="121"/>
      <c r="MAQ181" s="80"/>
      <c r="MAR181" s="4"/>
      <c r="MAS181" s="4"/>
      <c r="MAT181" s="4"/>
      <c r="MAU181" s="4"/>
      <c r="MAV181" s="184"/>
      <c r="MAW181" s="66"/>
      <c r="MAX181" s="83"/>
      <c r="MAY181" s="230"/>
      <c r="MAZ181" s="121"/>
      <c r="MBA181" s="80"/>
      <c r="MBB181" s="4"/>
      <c r="MBC181" s="4"/>
      <c r="MBD181" s="4"/>
      <c r="MBE181" s="4"/>
      <c r="MBF181" s="184"/>
      <c r="MBG181" s="66"/>
      <c r="MBH181" s="83"/>
      <c r="MBI181" s="230"/>
      <c r="MBJ181" s="121"/>
      <c r="MBK181" s="80"/>
      <c r="MBL181" s="4"/>
      <c r="MBM181" s="4"/>
      <c r="MBN181" s="4"/>
      <c r="MBO181" s="4"/>
      <c r="MBP181" s="184"/>
      <c r="MBQ181" s="66"/>
      <c r="MBR181" s="83"/>
      <c r="MBS181" s="230"/>
      <c r="MBT181" s="121"/>
      <c r="MBU181" s="80"/>
      <c r="MBV181" s="4"/>
      <c r="MBW181" s="4"/>
      <c r="MBX181" s="4"/>
      <c r="MBY181" s="4"/>
      <c r="MBZ181" s="184"/>
      <c r="MCA181" s="66"/>
      <c r="MCB181" s="83"/>
      <c r="MCC181" s="230"/>
      <c r="MCD181" s="121"/>
      <c r="MCE181" s="80"/>
      <c r="MCF181" s="4"/>
      <c r="MCG181" s="4"/>
      <c r="MCH181" s="4"/>
      <c r="MCI181" s="4"/>
      <c r="MCJ181" s="184"/>
      <c r="MCK181" s="66"/>
      <c r="MCL181" s="83"/>
      <c r="MCM181" s="230"/>
      <c r="MCN181" s="121"/>
      <c r="MCO181" s="80"/>
      <c r="MCP181" s="4"/>
      <c r="MCQ181" s="4"/>
      <c r="MCR181" s="4"/>
      <c r="MCS181" s="4"/>
      <c r="MCT181" s="184"/>
      <c r="MCU181" s="66"/>
      <c r="MCV181" s="83"/>
      <c r="MCW181" s="230"/>
      <c r="MCX181" s="121"/>
      <c r="MCY181" s="80"/>
      <c r="MCZ181" s="4"/>
      <c r="MDA181" s="4"/>
      <c r="MDB181" s="4"/>
      <c r="MDC181" s="4"/>
      <c r="MDD181" s="184"/>
      <c r="MDE181" s="66"/>
      <c r="MDF181" s="83"/>
      <c r="MDG181" s="230"/>
      <c r="MDH181" s="121"/>
      <c r="MDI181" s="80"/>
      <c r="MDJ181" s="4"/>
      <c r="MDK181" s="4"/>
      <c r="MDL181" s="4"/>
      <c r="MDM181" s="4"/>
      <c r="MDN181" s="184"/>
      <c r="MDO181" s="66"/>
      <c r="MDP181" s="83"/>
      <c r="MDQ181" s="230"/>
      <c r="MDR181" s="121"/>
      <c r="MDS181" s="80"/>
      <c r="MDT181" s="4"/>
      <c r="MDU181" s="4"/>
      <c r="MDV181" s="4"/>
      <c r="MDW181" s="4"/>
      <c r="MDX181" s="184"/>
      <c r="MDY181" s="66"/>
      <c r="MDZ181" s="83"/>
      <c r="MEA181" s="230"/>
      <c r="MEB181" s="121"/>
      <c r="MEC181" s="80"/>
      <c r="MED181" s="4"/>
      <c r="MEE181" s="4"/>
      <c r="MEF181" s="4"/>
      <c r="MEG181" s="4"/>
      <c r="MEH181" s="184"/>
      <c r="MEI181" s="66"/>
      <c r="MEJ181" s="83"/>
      <c r="MEK181" s="230"/>
      <c r="MEL181" s="121"/>
      <c r="MEM181" s="80"/>
      <c r="MEN181" s="4"/>
      <c r="MEO181" s="4"/>
      <c r="MEP181" s="4"/>
      <c r="MEQ181" s="4"/>
      <c r="MER181" s="184"/>
      <c r="MES181" s="66"/>
      <c r="MET181" s="83"/>
      <c r="MEU181" s="230"/>
      <c r="MEV181" s="121"/>
      <c r="MEW181" s="80"/>
      <c r="MEX181" s="4"/>
      <c r="MEY181" s="4"/>
      <c r="MEZ181" s="4"/>
      <c r="MFA181" s="4"/>
      <c r="MFB181" s="184"/>
      <c r="MFC181" s="66"/>
      <c r="MFD181" s="83"/>
      <c r="MFE181" s="230"/>
      <c r="MFF181" s="121"/>
      <c r="MFG181" s="80"/>
      <c r="MFH181" s="4"/>
      <c r="MFI181" s="4"/>
      <c r="MFJ181" s="4"/>
      <c r="MFK181" s="4"/>
      <c r="MFL181" s="184"/>
      <c r="MFM181" s="66"/>
      <c r="MFN181" s="83"/>
      <c r="MFO181" s="230"/>
      <c r="MFP181" s="121"/>
      <c r="MFQ181" s="80"/>
      <c r="MFR181" s="4"/>
      <c r="MFS181" s="4"/>
      <c r="MFT181" s="4"/>
      <c r="MFU181" s="4"/>
      <c r="MFV181" s="184"/>
      <c r="MFW181" s="66"/>
      <c r="MFX181" s="83"/>
      <c r="MFY181" s="230"/>
      <c r="MFZ181" s="121"/>
      <c r="MGA181" s="80"/>
      <c r="MGB181" s="4"/>
      <c r="MGC181" s="4"/>
      <c r="MGD181" s="4"/>
      <c r="MGE181" s="4"/>
      <c r="MGF181" s="184"/>
      <c r="MGG181" s="66"/>
      <c r="MGH181" s="83"/>
      <c r="MGI181" s="230"/>
      <c r="MGJ181" s="121"/>
      <c r="MGK181" s="80"/>
      <c r="MGL181" s="4"/>
      <c r="MGM181" s="4"/>
      <c r="MGN181" s="4"/>
      <c r="MGO181" s="4"/>
      <c r="MGP181" s="184"/>
      <c r="MGQ181" s="66"/>
      <c r="MGR181" s="83"/>
      <c r="MGS181" s="230"/>
      <c r="MGT181" s="121"/>
      <c r="MGU181" s="80"/>
      <c r="MGV181" s="4"/>
      <c r="MGW181" s="4"/>
      <c r="MGX181" s="4"/>
      <c r="MGY181" s="4"/>
      <c r="MGZ181" s="184"/>
      <c r="MHA181" s="66"/>
      <c r="MHB181" s="83"/>
      <c r="MHC181" s="230"/>
      <c r="MHD181" s="121"/>
      <c r="MHE181" s="80"/>
      <c r="MHF181" s="4"/>
      <c r="MHG181" s="4"/>
      <c r="MHH181" s="4"/>
      <c r="MHI181" s="4"/>
      <c r="MHJ181" s="184"/>
      <c r="MHK181" s="66"/>
      <c r="MHL181" s="83"/>
      <c r="MHM181" s="230"/>
      <c r="MHN181" s="121"/>
      <c r="MHO181" s="80"/>
      <c r="MHP181" s="4"/>
      <c r="MHQ181" s="4"/>
      <c r="MHR181" s="4"/>
      <c r="MHS181" s="4"/>
      <c r="MHT181" s="184"/>
      <c r="MHU181" s="66"/>
      <c r="MHV181" s="83"/>
      <c r="MHW181" s="230"/>
      <c r="MHX181" s="121"/>
      <c r="MHY181" s="80"/>
      <c r="MHZ181" s="4"/>
      <c r="MIA181" s="4"/>
      <c r="MIB181" s="4"/>
      <c r="MIC181" s="4"/>
      <c r="MID181" s="184"/>
      <c r="MIE181" s="66"/>
      <c r="MIF181" s="83"/>
      <c r="MIG181" s="230"/>
      <c r="MIH181" s="121"/>
      <c r="MII181" s="80"/>
      <c r="MIJ181" s="4"/>
      <c r="MIK181" s="4"/>
      <c r="MIL181" s="4"/>
      <c r="MIM181" s="4"/>
      <c r="MIN181" s="184"/>
      <c r="MIO181" s="66"/>
      <c r="MIP181" s="83"/>
      <c r="MIQ181" s="230"/>
      <c r="MIR181" s="121"/>
      <c r="MIS181" s="80"/>
      <c r="MIT181" s="4"/>
      <c r="MIU181" s="4"/>
      <c r="MIV181" s="4"/>
      <c r="MIW181" s="4"/>
      <c r="MIX181" s="184"/>
      <c r="MIY181" s="66"/>
      <c r="MIZ181" s="83"/>
      <c r="MJA181" s="230"/>
      <c r="MJB181" s="121"/>
      <c r="MJC181" s="80"/>
      <c r="MJD181" s="4"/>
      <c r="MJE181" s="4"/>
      <c r="MJF181" s="4"/>
      <c r="MJG181" s="4"/>
      <c r="MJH181" s="184"/>
      <c r="MJI181" s="66"/>
      <c r="MJJ181" s="83"/>
      <c r="MJK181" s="230"/>
      <c r="MJL181" s="121"/>
      <c r="MJM181" s="80"/>
      <c r="MJN181" s="4"/>
      <c r="MJO181" s="4"/>
      <c r="MJP181" s="4"/>
      <c r="MJQ181" s="4"/>
      <c r="MJR181" s="184"/>
      <c r="MJS181" s="66"/>
      <c r="MJT181" s="83"/>
      <c r="MJU181" s="230"/>
      <c r="MJV181" s="121"/>
      <c r="MJW181" s="80"/>
      <c r="MJX181" s="4"/>
      <c r="MJY181" s="4"/>
      <c r="MJZ181" s="4"/>
      <c r="MKA181" s="4"/>
      <c r="MKB181" s="184"/>
      <c r="MKC181" s="66"/>
      <c r="MKD181" s="83"/>
      <c r="MKE181" s="230"/>
      <c r="MKF181" s="121"/>
      <c r="MKG181" s="80"/>
      <c r="MKH181" s="4"/>
      <c r="MKI181" s="4"/>
      <c r="MKJ181" s="4"/>
      <c r="MKK181" s="4"/>
      <c r="MKL181" s="184"/>
      <c r="MKM181" s="66"/>
      <c r="MKN181" s="83"/>
      <c r="MKO181" s="230"/>
      <c r="MKP181" s="121"/>
      <c r="MKQ181" s="80"/>
      <c r="MKR181" s="4"/>
      <c r="MKS181" s="4"/>
      <c r="MKT181" s="4"/>
      <c r="MKU181" s="4"/>
      <c r="MKV181" s="184"/>
      <c r="MKW181" s="66"/>
      <c r="MKX181" s="83"/>
      <c r="MKY181" s="230"/>
      <c r="MKZ181" s="121"/>
      <c r="MLA181" s="80"/>
      <c r="MLB181" s="4"/>
      <c r="MLC181" s="4"/>
      <c r="MLD181" s="4"/>
      <c r="MLE181" s="4"/>
      <c r="MLF181" s="184"/>
      <c r="MLG181" s="66"/>
      <c r="MLH181" s="83"/>
      <c r="MLI181" s="230"/>
      <c r="MLJ181" s="121"/>
      <c r="MLK181" s="80"/>
      <c r="MLL181" s="4"/>
      <c r="MLM181" s="4"/>
      <c r="MLN181" s="4"/>
      <c r="MLO181" s="4"/>
      <c r="MLP181" s="184"/>
      <c r="MLQ181" s="66"/>
      <c r="MLR181" s="83"/>
      <c r="MLS181" s="230"/>
      <c r="MLT181" s="121"/>
      <c r="MLU181" s="80"/>
      <c r="MLV181" s="4"/>
      <c r="MLW181" s="4"/>
      <c r="MLX181" s="4"/>
      <c r="MLY181" s="4"/>
      <c r="MLZ181" s="184"/>
      <c r="MMA181" s="66"/>
      <c r="MMB181" s="83"/>
      <c r="MMC181" s="230"/>
      <c r="MMD181" s="121"/>
      <c r="MME181" s="80"/>
      <c r="MMF181" s="4"/>
      <c r="MMG181" s="4"/>
      <c r="MMH181" s="4"/>
      <c r="MMI181" s="4"/>
      <c r="MMJ181" s="184"/>
      <c r="MMK181" s="66"/>
      <c r="MML181" s="83"/>
      <c r="MMM181" s="230"/>
      <c r="MMN181" s="121"/>
      <c r="MMO181" s="80"/>
      <c r="MMP181" s="4"/>
      <c r="MMQ181" s="4"/>
      <c r="MMR181" s="4"/>
      <c r="MMS181" s="4"/>
      <c r="MMT181" s="184"/>
      <c r="MMU181" s="66"/>
      <c r="MMV181" s="83"/>
      <c r="MMW181" s="230"/>
      <c r="MMX181" s="121"/>
      <c r="MMY181" s="80"/>
      <c r="MMZ181" s="4"/>
      <c r="MNA181" s="4"/>
      <c r="MNB181" s="4"/>
      <c r="MNC181" s="4"/>
      <c r="MND181" s="184"/>
      <c r="MNE181" s="66"/>
      <c r="MNF181" s="83"/>
      <c r="MNG181" s="230"/>
      <c r="MNH181" s="121"/>
      <c r="MNI181" s="80"/>
      <c r="MNJ181" s="4"/>
      <c r="MNK181" s="4"/>
      <c r="MNL181" s="4"/>
      <c r="MNM181" s="4"/>
      <c r="MNN181" s="184"/>
      <c r="MNO181" s="66"/>
      <c r="MNP181" s="83"/>
      <c r="MNQ181" s="230"/>
      <c r="MNR181" s="121"/>
      <c r="MNS181" s="80"/>
      <c r="MNT181" s="4"/>
      <c r="MNU181" s="4"/>
      <c r="MNV181" s="4"/>
      <c r="MNW181" s="4"/>
      <c r="MNX181" s="184"/>
      <c r="MNY181" s="66"/>
      <c r="MNZ181" s="83"/>
      <c r="MOA181" s="230"/>
      <c r="MOB181" s="121"/>
      <c r="MOC181" s="80"/>
      <c r="MOD181" s="4"/>
      <c r="MOE181" s="4"/>
      <c r="MOF181" s="4"/>
      <c r="MOG181" s="4"/>
      <c r="MOH181" s="184"/>
      <c r="MOI181" s="66"/>
      <c r="MOJ181" s="83"/>
      <c r="MOK181" s="230"/>
      <c r="MOL181" s="121"/>
      <c r="MOM181" s="80"/>
      <c r="MON181" s="4"/>
      <c r="MOO181" s="4"/>
      <c r="MOP181" s="4"/>
      <c r="MOQ181" s="4"/>
      <c r="MOR181" s="184"/>
      <c r="MOS181" s="66"/>
      <c r="MOT181" s="83"/>
      <c r="MOU181" s="230"/>
      <c r="MOV181" s="121"/>
      <c r="MOW181" s="80"/>
      <c r="MOX181" s="4"/>
      <c r="MOY181" s="4"/>
      <c r="MOZ181" s="4"/>
      <c r="MPA181" s="4"/>
      <c r="MPB181" s="184"/>
      <c r="MPC181" s="66"/>
      <c r="MPD181" s="83"/>
      <c r="MPE181" s="230"/>
      <c r="MPF181" s="121"/>
      <c r="MPG181" s="80"/>
      <c r="MPH181" s="4"/>
      <c r="MPI181" s="4"/>
      <c r="MPJ181" s="4"/>
      <c r="MPK181" s="4"/>
      <c r="MPL181" s="184"/>
      <c r="MPM181" s="66"/>
      <c r="MPN181" s="83"/>
      <c r="MPO181" s="230"/>
      <c r="MPP181" s="121"/>
      <c r="MPQ181" s="80"/>
      <c r="MPR181" s="4"/>
      <c r="MPS181" s="4"/>
      <c r="MPT181" s="4"/>
      <c r="MPU181" s="4"/>
      <c r="MPV181" s="184"/>
      <c r="MPW181" s="66"/>
      <c r="MPX181" s="83"/>
      <c r="MPY181" s="230"/>
      <c r="MPZ181" s="121"/>
      <c r="MQA181" s="80"/>
      <c r="MQB181" s="4"/>
      <c r="MQC181" s="4"/>
      <c r="MQD181" s="4"/>
      <c r="MQE181" s="4"/>
      <c r="MQF181" s="184"/>
      <c r="MQG181" s="66"/>
      <c r="MQH181" s="83"/>
      <c r="MQI181" s="230"/>
      <c r="MQJ181" s="121"/>
      <c r="MQK181" s="80"/>
      <c r="MQL181" s="4"/>
      <c r="MQM181" s="4"/>
      <c r="MQN181" s="4"/>
      <c r="MQO181" s="4"/>
      <c r="MQP181" s="184"/>
      <c r="MQQ181" s="66"/>
      <c r="MQR181" s="83"/>
      <c r="MQS181" s="230"/>
      <c r="MQT181" s="121"/>
      <c r="MQU181" s="80"/>
      <c r="MQV181" s="4"/>
      <c r="MQW181" s="4"/>
      <c r="MQX181" s="4"/>
      <c r="MQY181" s="4"/>
      <c r="MQZ181" s="184"/>
      <c r="MRA181" s="66"/>
      <c r="MRB181" s="83"/>
      <c r="MRC181" s="230"/>
      <c r="MRD181" s="121"/>
      <c r="MRE181" s="80"/>
      <c r="MRF181" s="4"/>
      <c r="MRG181" s="4"/>
      <c r="MRH181" s="4"/>
      <c r="MRI181" s="4"/>
      <c r="MRJ181" s="184"/>
      <c r="MRK181" s="66"/>
      <c r="MRL181" s="83"/>
      <c r="MRM181" s="230"/>
      <c r="MRN181" s="121"/>
      <c r="MRO181" s="80"/>
      <c r="MRP181" s="4"/>
      <c r="MRQ181" s="4"/>
      <c r="MRR181" s="4"/>
      <c r="MRS181" s="4"/>
      <c r="MRT181" s="184"/>
      <c r="MRU181" s="66"/>
      <c r="MRV181" s="83"/>
      <c r="MRW181" s="230"/>
      <c r="MRX181" s="121"/>
      <c r="MRY181" s="80"/>
      <c r="MRZ181" s="4"/>
      <c r="MSA181" s="4"/>
      <c r="MSB181" s="4"/>
      <c r="MSC181" s="4"/>
      <c r="MSD181" s="184"/>
      <c r="MSE181" s="66"/>
      <c r="MSF181" s="83"/>
      <c r="MSG181" s="230"/>
      <c r="MSH181" s="121"/>
      <c r="MSI181" s="80"/>
      <c r="MSJ181" s="4"/>
      <c r="MSK181" s="4"/>
      <c r="MSL181" s="4"/>
      <c r="MSM181" s="4"/>
      <c r="MSN181" s="184"/>
      <c r="MSO181" s="66"/>
      <c r="MSP181" s="83"/>
      <c r="MSQ181" s="230"/>
      <c r="MSR181" s="121"/>
      <c r="MSS181" s="80"/>
      <c r="MST181" s="4"/>
      <c r="MSU181" s="4"/>
      <c r="MSV181" s="4"/>
      <c r="MSW181" s="4"/>
      <c r="MSX181" s="184"/>
      <c r="MSY181" s="66"/>
      <c r="MSZ181" s="83"/>
      <c r="MTA181" s="230"/>
      <c r="MTB181" s="121"/>
      <c r="MTC181" s="80"/>
      <c r="MTD181" s="4"/>
      <c r="MTE181" s="4"/>
      <c r="MTF181" s="4"/>
      <c r="MTG181" s="4"/>
      <c r="MTH181" s="184"/>
      <c r="MTI181" s="66"/>
      <c r="MTJ181" s="83"/>
      <c r="MTK181" s="230"/>
      <c r="MTL181" s="121"/>
      <c r="MTM181" s="80"/>
      <c r="MTN181" s="4"/>
      <c r="MTO181" s="4"/>
      <c r="MTP181" s="4"/>
      <c r="MTQ181" s="4"/>
      <c r="MTR181" s="184"/>
      <c r="MTS181" s="66"/>
      <c r="MTT181" s="83"/>
      <c r="MTU181" s="230"/>
      <c r="MTV181" s="121"/>
      <c r="MTW181" s="80"/>
      <c r="MTX181" s="4"/>
      <c r="MTY181" s="4"/>
      <c r="MTZ181" s="4"/>
      <c r="MUA181" s="4"/>
      <c r="MUB181" s="184"/>
      <c r="MUC181" s="66"/>
      <c r="MUD181" s="83"/>
      <c r="MUE181" s="230"/>
      <c r="MUF181" s="121"/>
      <c r="MUG181" s="80"/>
      <c r="MUH181" s="4"/>
      <c r="MUI181" s="4"/>
      <c r="MUJ181" s="4"/>
      <c r="MUK181" s="4"/>
      <c r="MUL181" s="184"/>
      <c r="MUM181" s="66"/>
      <c r="MUN181" s="83"/>
      <c r="MUO181" s="230"/>
      <c r="MUP181" s="121"/>
      <c r="MUQ181" s="80"/>
      <c r="MUR181" s="4"/>
      <c r="MUS181" s="4"/>
      <c r="MUT181" s="4"/>
      <c r="MUU181" s="4"/>
      <c r="MUV181" s="184"/>
      <c r="MUW181" s="66"/>
      <c r="MUX181" s="83"/>
      <c r="MUY181" s="230"/>
      <c r="MUZ181" s="121"/>
      <c r="MVA181" s="80"/>
      <c r="MVB181" s="4"/>
      <c r="MVC181" s="4"/>
      <c r="MVD181" s="4"/>
      <c r="MVE181" s="4"/>
      <c r="MVF181" s="184"/>
      <c r="MVG181" s="66"/>
      <c r="MVH181" s="83"/>
      <c r="MVI181" s="230"/>
      <c r="MVJ181" s="121"/>
      <c r="MVK181" s="80"/>
      <c r="MVL181" s="4"/>
      <c r="MVM181" s="4"/>
      <c r="MVN181" s="4"/>
      <c r="MVO181" s="4"/>
      <c r="MVP181" s="184"/>
      <c r="MVQ181" s="66"/>
      <c r="MVR181" s="83"/>
      <c r="MVS181" s="230"/>
      <c r="MVT181" s="121"/>
      <c r="MVU181" s="80"/>
      <c r="MVV181" s="4"/>
      <c r="MVW181" s="4"/>
      <c r="MVX181" s="4"/>
      <c r="MVY181" s="4"/>
      <c r="MVZ181" s="184"/>
      <c r="MWA181" s="66"/>
      <c r="MWB181" s="83"/>
      <c r="MWC181" s="230"/>
      <c r="MWD181" s="121"/>
      <c r="MWE181" s="80"/>
      <c r="MWF181" s="4"/>
      <c r="MWG181" s="4"/>
      <c r="MWH181" s="4"/>
      <c r="MWI181" s="4"/>
      <c r="MWJ181" s="184"/>
      <c r="MWK181" s="66"/>
      <c r="MWL181" s="83"/>
      <c r="MWM181" s="230"/>
      <c r="MWN181" s="121"/>
      <c r="MWO181" s="80"/>
      <c r="MWP181" s="4"/>
      <c r="MWQ181" s="4"/>
      <c r="MWR181" s="4"/>
      <c r="MWS181" s="4"/>
      <c r="MWT181" s="184"/>
      <c r="MWU181" s="66"/>
      <c r="MWV181" s="83"/>
      <c r="MWW181" s="230"/>
      <c r="MWX181" s="121"/>
      <c r="MWY181" s="80"/>
      <c r="MWZ181" s="4"/>
      <c r="MXA181" s="4"/>
      <c r="MXB181" s="4"/>
      <c r="MXC181" s="4"/>
      <c r="MXD181" s="184"/>
      <c r="MXE181" s="66"/>
      <c r="MXF181" s="83"/>
      <c r="MXG181" s="230"/>
      <c r="MXH181" s="121"/>
      <c r="MXI181" s="80"/>
      <c r="MXJ181" s="4"/>
      <c r="MXK181" s="4"/>
      <c r="MXL181" s="4"/>
      <c r="MXM181" s="4"/>
      <c r="MXN181" s="184"/>
      <c r="MXO181" s="66"/>
      <c r="MXP181" s="83"/>
      <c r="MXQ181" s="230"/>
      <c r="MXR181" s="121"/>
      <c r="MXS181" s="80"/>
      <c r="MXT181" s="4"/>
      <c r="MXU181" s="4"/>
      <c r="MXV181" s="4"/>
      <c r="MXW181" s="4"/>
      <c r="MXX181" s="184"/>
      <c r="MXY181" s="66"/>
      <c r="MXZ181" s="83"/>
      <c r="MYA181" s="230"/>
      <c r="MYB181" s="121"/>
      <c r="MYC181" s="80"/>
      <c r="MYD181" s="4"/>
      <c r="MYE181" s="4"/>
      <c r="MYF181" s="4"/>
      <c r="MYG181" s="4"/>
      <c r="MYH181" s="184"/>
      <c r="MYI181" s="66"/>
      <c r="MYJ181" s="83"/>
      <c r="MYK181" s="230"/>
      <c r="MYL181" s="121"/>
      <c r="MYM181" s="80"/>
      <c r="MYN181" s="4"/>
      <c r="MYO181" s="4"/>
      <c r="MYP181" s="4"/>
      <c r="MYQ181" s="4"/>
      <c r="MYR181" s="184"/>
      <c r="MYS181" s="66"/>
      <c r="MYT181" s="83"/>
      <c r="MYU181" s="230"/>
      <c r="MYV181" s="121"/>
      <c r="MYW181" s="80"/>
      <c r="MYX181" s="4"/>
      <c r="MYY181" s="4"/>
      <c r="MYZ181" s="4"/>
      <c r="MZA181" s="4"/>
      <c r="MZB181" s="184"/>
      <c r="MZC181" s="66"/>
      <c r="MZD181" s="83"/>
      <c r="MZE181" s="230"/>
      <c r="MZF181" s="121"/>
      <c r="MZG181" s="80"/>
      <c r="MZH181" s="4"/>
      <c r="MZI181" s="4"/>
      <c r="MZJ181" s="4"/>
      <c r="MZK181" s="4"/>
      <c r="MZL181" s="184"/>
      <c r="MZM181" s="66"/>
      <c r="MZN181" s="83"/>
      <c r="MZO181" s="230"/>
      <c r="MZP181" s="121"/>
      <c r="MZQ181" s="80"/>
      <c r="MZR181" s="4"/>
      <c r="MZS181" s="4"/>
      <c r="MZT181" s="4"/>
      <c r="MZU181" s="4"/>
      <c r="MZV181" s="184"/>
      <c r="MZW181" s="66"/>
      <c r="MZX181" s="83"/>
      <c r="MZY181" s="230"/>
      <c r="MZZ181" s="121"/>
      <c r="NAA181" s="80"/>
      <c r="NAB181" s="4"/>
      <c r="NAC181" s="4"/>
      <c r="NAD181" s="4"/>
      <c r="NAE181" s="4"/>
      <c r="NAF181" s="184"/>
      <c r="NAG181" s="66"/>
      <c r="NAH181" s="83"/>
      <c r="NAI181" s="230"/>
      <c r="NAJ181" s="121"/>
      <c r="NAK181" s="80"/>
      <c r="NAL181" s="4"/>
      <c r="NAM181" s="4"/>
      <c r="NAN181" s="4"/>
      <c r="NAO181" s="4"/>
      <c r="NAP181" s="184"/>
      <c r="NAQ181" s="66"/>
      <c r="NAR181" s="83"/>
      <c r="NAS181" s="230"/>
      <c r="NAT181" s="121"/>
      <c r="NAU181" s="80"/>
      <c r="NAV181" s="4"/>
      <c r="NAW181" s="4"/>
      <c r="NAX181" s="4"/>
      <c r="NAY181" s="4"/>
      <c r="NAZ181" s="184"/>
      <c r="NBA181" s="66"/>
      <c r="NBB181" s="83"/>
      <c r="NBC181" s="230"/>
      <c r="NBD181" s="121"/>
      <c r="NBE181" s="80"/>
      <c r="NBF181" s="4"/>
      <c r="NBG181" s="4"/>
      <c r="NBH181" s="4"/>
      <c r="NBI181" s="4"/>
      <c r="NBJ181" s="184"/>
      <c r="NBK181" s="66"/>
      <c r="NBL181" s="83"/>
      <c r="NBM181" s="230"/>
      <c r="NBN181" s="121"/>
      <c r="NBO181" s="80"/>
      <c r="NBP181" s="4"/>
      <c r="NBQ181" s="4"/>
      <c r="NBR181" s="4"/>
      <c r="NBS181" s="4"/>
      <c r="NBT181" s="184"/>
      <c r="NBU181" s="66"/>
      <c r="NBV181" s="83"/>
      <c r="NBW181" s="230"/>
      <c r="NBX181" s="121"/>
      <c r="NBY181" s="80"/>
      <c r="NBZ181" s="4"/>
      <c r="NCA181" s="4"/>
      <c r="NCB181" s="4"/>
      <c r="NCC181" s="4"/>
      <c r="NCD181" s="184"/>
      <c r="NCE181" s="66"/>
      <c r="NCF181" s="83"/>
      <c r="NCG181" s="230"/>
      <c r="NCH181" s="121"/>
      <c r="NCI181" s="80"/>
      <c r="NCJ181" s="4"/>
      <c r="NCK181" s="4"/>
      <c r="NCL181" s="4"/>
      <c r="NCM181" s="4"/>
      <c r="NCN181" s="184"/>
      <c r="NCO181" s="66"/>
      <c r="NCP181" s="83"/>
      <c r="NCQ181" s="230"/>
      <c r="NCR181" s="121"/>
      <c r="NCS181" s="80"/>
      <c r="NCT181" s="4"/>
      <c r="NCU181" s="4"/>
      <c r="NCV181" s="4"/>
      <c r="NCW181" s="4"/>
      <c r="NCX181" s="184"/>
      <c r="NCY181" s="66"/>
      <c r="NCZ181" s="83"/>
      <c r="NDA181" s="230"/>
      <c r="NDB181" s="121"/>
      <c r="NDC181" s="80"/>
      <c r="NDD181" s="4"/>
      <c r="NDE181" s="4"/>
      <c r="NDF181" s="4"/>
      <c r="NDG181" s="4"/>
      <c r="NDH181" s="184"/>
      <c r="NDI181" s="66"/>
      <c r="NDJ181" s="83"/>
      <c r="NDK181" s="230"/>
      <c r="NDL181" s="121"/>
      <c r="NDM181" s="80"/>
      <c r="NDN181" s="4"/>
      <c r="NDO181" s="4"/>
      <c r="NDP181" s="4"/>
      <c r="NDQ181" s="4"/>
      <c r="NDR181" s="184"/>
      <c r="NDS181" s="66"/>
      <c r="NDT181" s="83"/>
      <c r="NDU181" s="230"/>
      <c r="NDV181" s="121"/>
      <c r="NDW181" s="80"/>
      <c r="NDX181" s="4"/>
      <c r="NDY181" s="4"/>
      <c r="NDZ181" s="4"/>
      <c r="NEA181" s="4"/>
      <c r="NEB181" s="184"/>
      <c r="NEC181" s="66"/>
      <c r="NED181" s="83"/>
      <c r="NEE181" s="230"/>
      <c r="NEF181" s="121"/>
      <c r="NEG181" s="80"/>
      <c r="NEH181" s="4"/>
      <c r="NEI181" s="4"/>
      <c r="NEJ181" s="4"/>
      <c r="NEK181" s="4"/>
      <c r="NEL181" s="184"/>
      <c r="NEM181" s="66"/>
      <c r="NEN181" s="83"/>
      <c r="NEO181" s="230"/>
      <c r="NEP181" s="121"/>
      <c r="NEQ181" s="80"/>
      <c r="NER181" s="4"/>
      <c r="NES181" s="4"/>
      <c r="NET181" s="4"/>
      <c r="NEU181" s="4"/>
      <c r="NEV181" s="184"/>
      <c r="NEW181" s="66"/>
      <c r="NEX181" s="83"/>
      <c r="NEY181" s="230"/>
      <c r="NEZ181" s="121"/>
      <c r="NFA181" s="80"/>
      <c r="NFB181" s="4"/>
      <c r="NFC181" s="4"/>
      <c r="NFD181" s="4"/>
      <c r="NFE181" s="4"/>
      <c r="NFF181" s="184"/>
      <c r="NFG181" s="66"/>
      <c r="NFH181" s="83"/>
      <c r="NFI181" s="230"/>
      <c r="NFJ181" s="121"/>
      <c r="NFK181" s="80"/>
      <c r="NFL181" s="4"/>
      <c r="NFM181" s="4"/>
      <c r="NFN181" s="4"/>
      <c r="NFO181" s="4"/>
      <c r="NFP181" s="184"/>
      <c r="NFQ181" s="66"/>
      <c r="NFR181" s="83"/>
      <c r="NFS181" s="230"/>
      <c r="NFT181" s="121"/>
      <c r="NFU181" s="80"/>
      <c r="NFV181" s="4"/>
      <c r="NFW181" s="4"/>
      <c r="NFX181" s="4"/>
      <c r="NFY181" s="4"/>
      <c r="NFZ181" s="184"/>
      <c r="NGA181" s="66"/>
      <c r="NGB181" s="83"/>
      <c r="NGC181" s="230"/>
      <c r="NGD181" s="121"/>
      <c r="NGE181" s="80"/>
      <c r="NGF181" s="4"/>
      <c r="NGG181" s="4"/>
      <c r="NGH181" s="4"/>
      <c r="NGI181" s="4"/>
      <c r="NGJ181" s="184"/>
      <c r="NGK181" s="66"/>
      <c r="NGL181" s="83"/>
      <c r="NGM181" s="230"/>
      <c r="NGN181" s="121"/>
      <c r="NGO181" s="80"/>
      <c r="NGP181" s="4"/>
      <c r="NGQ181" s="4"/>
      <c r="NGR181" s="4"/>
      <c r="NGS181" s="4"/>
      <c r="NGT181" s="184"/>
      <c r="NGU181" s="66"/>
      <c r="NGV181" s="83"/>
      <c r="NGW181" s="230"/>
      <c r="NGX181" s="121"/>
      <c r="NGY181" s="80"/>
      <c r="NGZ181" s="4"/>
      <c r="NHA181" s="4"/>
      <c r="NHB181" s="4"/>
      <c r="NHC181" s="4"/>
      <c r="NHD181" s="184"/>
      <c r="NHE181" s="66"/>
      <c r="NHF181" s="83"/>
      <c r="NHG181" s="230"/>
      <c r="NHH181" s="121"/>
      <c r="NHI181" s="80"/>
      <c r="NHJ181" s="4"/>
      <c r="NHK181" s="4"/>
      <c r="NHL181" s="4"/>
      <c r="NHM181" s="4"/>
      <c r="NHN181" s="184"/>
      <c r="NHO181" s="66"/>
      <c r="NHP181" s="83"/>
      <c r="NHQ181" s="230"/>
      <c r="NHR181" s="121"/>
      <c r="NHS181" s="80"/>
      <c r="NHT181" s="4"/>
      <c r="NHU181" s="4"/>
      <c r="NHV181" s="4"/>
      <c r="NHW181" s="4"/>
      <c r="NHX181" s="184"/>
      <c r="NHY181" s="66"/>
      <c r="NHZ181" s="83"/>
      <c r="NIA181" s="230"/>
      <c r="NIB181" s="121"/>
      <c r="NIC181" s="80"/>
      <c r="NID181" s="4"/>
      <c r="NIE181" s="4"/>
      <c r="NIF181" s="4"/>
      <c r="NIG181" s="4"/>
      <c r="NIH181" s="184"/>
      <c r="NII181" s="66"/>
      <c r="NIJ181" s="83"/>
      <c r="NIK181" s="230"/>
      <c r="NIL181" s="121"/>
      <c r="NIM181" s="80"/>
      <c r="NIN181" s="4"/>
      <c r="NIO181" s="4"/>
      <c r="NIP181" s="4"/>
      <c r="NIQ181" s="4"/>
      <c r="NIR181" s="184"/>
      <c r="NIS181" s="66"/>
      <c r="NIT181" s="83"/>
      <c r="NIU181" s="230"/>
      <c r="NIV181" s="121"/>
      <c r="NIW181" s="80"/>
      <c r="NIX181" s="4"/>
      <c r="NIY181" s="4"/>
      <c r="NIZ181" s="4"/>
      <c r="NJA181" s="4"/>
      <c r="NJB181" s="184"/>
      <c r="NJC181" s="66"/>
      <c r="NJD181" s="83"/>
      <c r="NJE181" s="230"/>
      <c r="NJF181" s="121"/>
      <c r="NJG181" s="80"/>
      <c r="NJH181" s="4"/>
      <c r="NJI181" s="4"/>
      <c r="NJJ181" s="4"/>
      <c r="NJK181" s="4"/>
      <c r="NJL181" s="184"/>
      <c r="NJM181" s="66"/>
      <c r="NJN181" s="83"/>
      <c r="NJO181" s="230"/>
      <c r="NJP181" s="121"/>
      <c r="NJQ181" s="80"/>
      <c r="NJR181" s="4"/>
      <c r="NJS181" s="4"/>
      <c r="NJT181" s="4"/>
      <c r="NJU181" s="4"/>
      <c r="NJV181" s="184"/>
      <c r="NJW181" s="66"/>
      <c r="NJX181" s="83"/>
      <c r="NJY181" s="230"/>
      <c r="NJZ181" s="121"/>
      <c r="NKA181" s="80"/>
      <c r="NKB181" s="4"/>
      <c r="NKC181" s="4"/>
      <c r="NKD181" s="4"/>
      <c r="NKE181" s="4"/>
      <c r="NKF181" s="184"/>
      <c r="NKG181" s="66"/>
      <c r="NKH181" s="83"/>
      <c r="NKI181" s="230"/>
      <c r="NKJ181" s="121"/>
      <c r="NKK181" s="80"/>
      <c r="NKL181" s="4"/>
      <c r="NKM181" s="4"/>
      <c r="NKN181" s="4"/>
      <c r="NKO181" s="4"/>
      <c r="NKP181" s="184"/>
      <c r="NKQ181" s="66"/>
      <c r="NKR181" s="83"/>
      <c r="NKS181" s="230"/>
      <c r="NKT181" s="121"/>
      <c r="NKU181" s="80"/>
      <c r="NKV181" s="4"/>
      <c r="NKW181" s="4"/>
      <c r="NKX181" s="4"/>
      <c r="NKY181" s="4"/>
      <c r="NKZ181" s="184"/>
      <c r="NLA181" s="66"/>
      <c r="NLB181" s="83"/>
      <c r="NLC181" s="230"/>
      <c r="NLD181" s="121"/>
      <c r="NLE181" s="80"/>
      <c r="NLF181" s="4"/>
      <c r="NLG181" s="4"/>
      <c r="NLH181" s="4"/>
      <c r="NLI181" s="4"/>
      <c r="NLJ181" s="184"/>
      <c r="NLK181" s="66"/>
      <c r="NLL181" s="83"/>
      <c r="NLM181" s="230"/>
      <c r="NLN181" s="121"/>
      <c r="NLO181" s="80"/>
      <c r="NLP181" s="4"/>
      <c r="NLQ181" s="4"/>
      <c r="NLR181" s="4"/>
      <c r="NLS181" s="4"/>
      <c r="NLT181" s="184"/>
      <c r="NLU181" s="66"/>
      <c r="NLV181" s="83"/>
      <c r="NLW181" s="230"/>
      <c r="NLX181" s="121"/>
      <c r="NLY181" s="80"/>
      <c r="NLZ181" s="4"/>
      <c r="NMA181" s="4"/>
      <c r="NMB181" s="4"/>
      <c r="NMC181" s="4"/>
      <c r="NMD181" s="184"/>
      <c r="NME181" s="66"/>
      <c r="NMF181" s="83"/>
      <c r="NMG181" s="230"/>
      <c r="NMH181" s="121"/>
      <c r="NMI181" s="80"/>
      <c r="NMJ181" s="4"/>
      <c r="NMK181" s="4"/>
      <c r="NML181" s="4"/>
      <c r="NMM181" s="4"/>
      <c r="NMN181" s="184"/>
      <c r="NMO181" s="66"/>
      <c r="NMP181" s="83"/>
      <c r="NMQ181" s="230"/>
      <c r="NMR181" s="121"/>
      <c r="NMS181" s="80"/>
      <c r="NMT181" s="4"/>
      <c r="NMU181" s="4"/>
      <c r="NMV181" s="4"/>
      <c r="NMW181" s="4"/>
      <c r="NMX181" s="184"/>
      <c r="NMY181" s="66"/>
      <c r="NMZ181" s="83"/>
      <c r="NNA181" s="230"/>
      <c r="NNB181" s="121"/>
      <c r="NNC181" s="80"/>
      <c r="NND181" s="4"/>
      <c r="NNE181" s="4"/>
      <c r="NNF181" s="4"/>
      <c r="NNG181" s="4"/>
      <c r="NNH181" s="184"/>
      <c r="NNI181" s="66"/>
      <c r="NNJ181" s="83"/>
      <c r="NNK181" s="230"/>
      <c r="NNL181" s="121"/>
      <c r="NNM181" s="80"/>
      <c r="NNN181" s="4"/>
      <c r="NNO181" s="4"/>
      <c r="NNP181" s="4"/>
      <c r="NNQ181" s="4"/>
      <c r="NNR181" s="184"/>
      <c r="NNS181" s="66"/>
      <c r="NNT181" s="83"/>
      <c r="NNU181" s="230"/>
      <c r="NNV181" s="121"/>
      <c r="NNW181" s="80"/>
      <c r="NNX181" s="4"/>
      <c r="NNY181" s="4"/>
      <c r="NNZ181" s="4"/>
      <c r="NOA181" s="4"/>
      <c r="NOB181" s="184"/>
      <c r="NOC181" s="66"/>
      <c r="NOD181" s="83"/>
      <c r="NOE181" s="230"/>
      <c r="NOF181" s="121"/>
      <c r="NOG181" s="80"/>
      <c r="NOH181" s="4"/>
      <c r="NOI181" s="4"/>
      <c r="NOJ181" s="4"/>
      <c r="NOK181" s="4"/>
      <c r="NOL181" s="184"/>
      <c r="NOM181" s="66"/>
      <c r="NON181" s="83"/>
      <c r="NOO181" s="230"/>
      <c r="NOP181" s="121"/>
      <c r="NOQ181" s="80"/>
      <c r="NOR181" s="4"/>
      <c r="NOS181" s="4"/>
      <c r="NOT181" s="4"/>
      <c r="NOU181" s="4"/>
      <c r="NOV181" s="184"/>
      <c r="NOW181" s="66"/>
      <c r="NOX181" s="83"/>
      <c r="NOY181" s="230"/>
      <c r="NOZ181" s="121"/>
      <c r="NPA181" s="80"/>
      <c r="NPB181" s="4"/>
      <c r="NPC181" s="4"/>
      <c r="NPD181" s="4"/>
      <c r="NPE181" s="4"/>
      <c r="NPF181" s="184"/>
      <c r="NPG181" s="66"/>
      <c r="NPH181" s="83"/>
      <c r="NPI181" s="230"/>
      <c r="NPJ181" s="121"/>
      <c r="NPK181" s="80"/>
      <c r="NPL181" s="4"/>
      <c r="NPM181" s="4"/>
      <c r="NPN181" s="4"/>
      <c r="NPO181" s="4"/>
      <c r="NPP181" s="184"/>
      <c r="NPQ181" s="66"/>
      <c r="NPR181" s="83"/>
      <c r="NPS181" s="230"/>
      <c r="NPT181" s="121"/>
      <c r="NPU181" s="80"/>
      <c r="NPV181" s="4"/>
      <c r="NPW181" s="4"/>
      <c r="NPX181" s="4"/>
      <c r="NPY181" s="4"/>
      <c r="NPZ181" s="184"/>
      <c r="NQA181" s="66"/>
      <c r="NQB181" s="83"/>
      <c r="NQC181" s="230"/>
      <c r="NQD181" s="121"/>
      <c r="NQE181" s="80"/>
      <c r="NQF181" s="4"/>
      <c r="NQG181" s="4"/>
      <c r="NQH181" s="4"/>
      <c r="NQI181" s="4"/>
      <c r="NQJ181" s="184"/>
      <c r="NQK181" s="66"/>
      <c r="NQL181" s="83"/>
      <c r="NQM181" s="230"/>
      <c r="NQN181" s="121"/>
      <c r="NQO181" s="80"/>
      <c r="NQP181" s="4"/>
      <c r="NQQ181" s="4"/>
      <c r="NQR181" s="4"/>
      <c r="NQS181" s="4"/>
      <c r="NQT181" s="184"/>
      <c r="NQU181" s="66"/>
      <c r="NQV181" s="83"/>
      <c r="NQW181" s="230"/>
      <c r="NQX181" s="121"/>
      <c r="NQY181" s="80"/>
      <c r="NQZ181" s="4"/>
      <c r="NRA181" s="4"/>
      <c r="NRB181" s="4"/>
      <c r="NRC181" s="4"/>
      <c r="NRD181" s="184"/>
      <c r="NRE181" s="66"/>
      <c r="NRF181" s="83"/>
      <c r="NRG181" s="230"/>
      <c r="NRH181" s="121"/>
      <c r="NRI181" s="80"/>
      <c r="NRJ181" s="4"/>
      <c r="NRK181" s="4"/>
      <c r="NRL181" s="4"/>
      <c r="NRM181" s="4"/>
      <c r="NRN181" s="184"/>
      <c r="NRO181" s="66"/>
      <c r="NRP181" s="83"/>
      <c r="NRQ181" s="230"/>
      <c r="NRR181" s="121"/>
      <c r="NRS181" s="80"/>
      <c r="NRT181" s="4"/>
      <c r="NRU181" s="4"/>
      <c r="NRV181" s="4"/>
      <c r="NRW181" s="4"/>
      <c r="NRX181" s="184"/>
      <c r="NRY181" s="66"/>
      <c r="NRZ181" s="83"/>
      <c r="NSA181" s="230"/>
      <c r="NSB181" s="121"/>
      <c r="NSC181" s="80"/>
      <c r="NSD181" s="4"/>
      <c r="NSE181" s="4"/>
      <c r="NSF181" s="4"/>
      <c r="NSG181" s="4"/>
      <c r="NSH181" s="184"/>
      <c r="NSI181" s="66"/>
      <c r="NSJ181" s="83"/>
      <c r="NSK181" s="230"/>
      <c r="NSL181" s="121"/>
      <c r="NSM181" s="80"/>
      <c r="NSN181" s="4"/>
      <c r="NSO181" s="4"/>
      <c r="NSP181" s="4"/>
      <c r="NSQ181" s="4"/>
      <c r="NSR181" s="184"/>
      <c r="NSS181" s="66"/>
      <c r="NST181" s="83"/>
      <c r="NSU181" s="230"/>
      <c r="NSV181" s="121"/>
      <c r="NSW181" s="80"/>
      <c r="NSX181" s="4"/>
      <c r="NSY181" s="4"/>
      <c r="NSZ181" s="4"/>
      <c r="NTA181" s="4"/>
      <c r="NTB181" s="184"/>
      <c r="NTC181" s="66"/>
      <c r="NTD181" s="83"/>
      <c r="NTE181" s="230"/>
      <c r="NTF181" s="121"/>
      <c r="NTG181" s="80"/>
      <c r="NTH181" s="4"/>
      <c r="NTI181" s="4"/>
      <c r="NTJ181" s="4"/>
      <c r="NTK181" s="4"/>
      <c r="NTL181" s="184"/>
      <c r="NTM181" s="66"/>
      <c r="NTN181" s="83"/>
      <c r="NTO181" s="230"/>
      <c r="NTP181" s="121"/>
      <c r="NTQ181" s="80"/>
      <c r="NTR181" s="4"/>
      <c r="NTS181" s="4"/>
      <c r="NTT181" s="4"/>
      <c r="NTU181" s="4"/>
      <c r="NTV181" s="184"/>
      <c r="NTW181" s="66"/>
      <c r="NTX181" s="83"/>
      <c r="NTY181" s="230"/>
      <c r="NTZ181" s="121"/>
      <c r="NUA181" s="80"/>
      <c r="NUB181" s="4"/>
      <c r="NUC181" s="4"/>
      <c r="NUD181" s="4"/>
      <c r="NUE181" s="4"/>
      <c r="NUF181" s="184"/>
      <c r="NUG181" s="66"/>
      <c r="NUH181" s="83"/>
      <c r="NUI181" s="230"/>
      <c r="NUJ181" s="121"/>
      <c r="NUK181" s="80"/>
      <c r="NUL181" s="4"/>
      <c r="NUM181" s="4"/>
      <c r="NUN181" s="4"/>
      <c r="NUO181" s="4"/>
      <c r="NUP181" s="184"/>
      <c r="NUQ181" s="66"/>
      <c r="NUR181" s="83"/>
      <c r="NUS181" s="230"/>
      <c r="NUT181" s="121"/>
      <c r="NUU181" s="80"/>
      <c r="NUV181" s="4"/>
      <c r="NUW181" s="4"/>
      <c r="NUX181" s="4"/>
      <c r="NUY181" s="4"/>
      <c r="NUZ181" s="184"/>
      <c r="NVA181" s="66"/>
      <c r="NVB181" s="83"/>
      <c r="NVC181" s="230"/>
      <c r="NVD181" s="121"/>
      <c r="NVE181" s="80"/>
      <c r="NVF181" s="4"/>
      <c r="NVG181" s="4"/>
      <c r="NVH181" s="4"/>
      <c r="NVI181" s="4"/>
      <c r="NVJ181" s="184"/>
      <c r="NVK181" s="66"/>
      <c r="NVL181" s="83"/>
      <c r="NVM181" s="230"/>
      <c r="NVN181" s="121"/>
      <c r="NVO181" s="80"/>
      <c r="NVP181" s="4"/>
      <c r="NVQ181" s="4"/>
      <c r="NVR181" s="4"/>
      <c r="NVS181" s="4"/>
      <c r="NVT181" s="184"/>
      <c r="NVU181" s="66"/>
      <c r="NVV181" s="83"/>
      <c r="NVW181" s="230"/>
      <c r="NVX181" s="121"/>
      <c r="NVY181" s="80"/>
      <c r="NVZ181" s="4"/>
      <c r="NWA181" s="4"/>
      <c r="NWB181" s="4"/>
      <c r="NWC181" s="4"/>
      <c r="NWD181" s="184"/>
      <c r="NWE181" s="66"/>
      <c r="NWF181" s="83"/>
      <c r="NWG181" s="230"/>
      <c r="NWH181" s="121"/>
      <c r="NWI181" s="80"/>
      <c r="NWJ181" s="4"/>
      <c r="NWK181" s="4"/>
      <c r="NWL181" s="4"/>
      <c r="NWM181" s="4"/>
      <c r="NWN181" s="184"/>
      <c r="NWO181" s="66"/>
      <c r="NWP181" s="83"/>
      <c r="NWQ181" s="230"/>
      <c r="NWR181" s="121"/>
      <c r="NWS181" s="80"/>
      <c r="NWT181" s="4"/>
      <c r="NWU181" s="4"/>
      <c r="NWV181" s="4"/>
      <c r="NWW181" s="4"/>
      <c r="NWX181" s="184"/>
      <c r="NWY181" s="66"/>
      <c r="NWZ181" s="83"/>
      <c r="NXA181" s="230"/>
      <c r="NXB181" s="121"/>
      <c r="NXC181" s="80"/>
      <c r="NXD181" s="4"/>
      <c r="NXE181" s="4"/>
      <c r="NXF181" s="4"/>
      <c r="NXG181" s="4"/>
      <c r="NXH181" s="184"/>
      <c r="NXI181" s="66"/>
      <c r="NXJ181" s="83"/>
      <c r="NXK181" s="230"/>
      <c r="NXL181" s="121"/>
      <c r="NXM181" s="80"/>
      <c r="NXN181" s="4"/>
      <c r="NXO181" s="4"/>
      <c r="NXP181" s="4"/>
      <c r="NXQ181" s="4"/>
      <c r="NXR181" s="184"/>
      <c r="NXS181" s="66"/>
      <c r="NXT181" s="83"/>
      <c r="NXU181" s="230"/>
      <c r="NXV181" s="121"/>
      <c r="NXW181" s="80"/>
      <c r="NXX181" s="4"/>
      <c r="NXY181" s="4"/>
      <c r="NXZ181" s="4"/>
      <c r="NYA181" s="4"/>
      <c r="NYB181" s="184"/>
      <c r="NYC181" s="66"/>
      <c r="NYD181" s="83"/>
      <c r="NYE181" s="230"/>
      <c r="NYF181" s="121"/>
      <c r="NYG181" s="80"/>
      <c r="NYH181" s="4"/>
      <c r="NYI181" s="4"/>
      <c r="NYJ181" s="4"/>
      <c r="NYK181" s="4"/>
      <c r="NYL181" s="184"/>
      <c r="NYM181" s="66"/>
      <c r="NYN181" s="83"/>
      <c r="NYO181" s="230"/>
      <c r="NYP181" s="121"/>
      <c r="NYQ181" s="80"/>
      <c r="NYR181" s="4"/>
      <c r="NYS181" s="4"/>
      <c r="NYT181" s="4"/>
      <c r="NYU181" s="4"/>
      <c r="NYV181" s="184"/>
      <c r="NYW181" s="66"/>
      <c r="NYX181" s="83"/>
      <c r="NYY181" s="230"/>
      <c r="NYZ181" s="121"/>
      <c r="NZA181" s="80"/>
      <c r="NZB181" s="4"/>
      <c r="NZC181" s="4"/>
      <c r="NZD181" s="4"/>
      <c r="NZE181" s="4"/>
      <c r="NZF181" s="184"/>
      <c r="NZG181" s="66"/>
      <c r="NZH181" s="83"/>
      <c r="NZI181" s="230"/>
      <c r="NZJ181" s="121"/>
      <c r="NZK181" s="80"/>
      <c r="NZL181" s="4"/>
      <c r="NZM181" s="4"/>
      <c r="NZN181" s="4"/>
      <c r="NZO181" s="4"/>
      <c r="NZP181" s="184"/>
      <c r="NZQ181" s="66"/>
      <c r="NZR181" s="83"/>
      <c r="NZS181" s="230"/>
      <c r="NZT181" s="121"/>
      <c r="NZU181" s="80"/>
      <c r="NZV181" s="4"/>
      <c r="NZW181" s="4"/>
      <c r="NZX181" s="4"/>
      <c r="NZY181" s="4"/>
      <c r="NZZ181" s="184"/>
      <c r="OAA181" s="66"/>
      <c r="OAB181" s="83"/>
      <c r="OAC181" s="230"/>
      <c r="OAD181" s="121"/>
      <c r="OAE181" s="80"/>
      <c r="OAF181" s="4"/>
      <c r="OAG181" s="4"/>
      <c r="OAH181" s="4"/>
      <c r="OAI181" s="4"/>
      <c r="OAJ181" s="184"/>
      <c r="OAK181" s="66"/>
      <c r="OAL181" s="83"/>
      <c r="OAM181" s="230"/>
      <c r="OAN181" s="121"/>
      <c r="OAO181" s="80"/>
      <c r="OAP181" s="4"/>
      <c r="OAQ181" s="4"/>
      <c r="OAR181" s="4"/>
      <c r="OAS181" s="4"/>
      <c r="OAT181" s="184"/>
      <c r="OAU181" s="66"/>
      <c r="OAV181" s="83"/>
      <c r="OAW181" s="230"/>
      <c r="OAX181" s="121"/>
      <c r="OAY181" s="80"/>
      <c r="OAZ181" s="4"/>
      <c r="OBA181" s="4"/>
      <c r="OBB181" s="4"/>
      <c r="OBC181" s="4"/>
      <c r="OBD181" s="184"/>
      <c r="OBE181" s="66"/>
      <c r="OBF181" s="83"/>
      <c r="OBG181" s="230"/>
      <c r="OBH181" s="121"/>
      <c r="OBI181" s="80"/>
      <c r="OBJ181" s="4"/>
      <c r="OBK181" s="4"/>
      <c r="OBL181" s="4"/>
      <c r="OBM181" s="4"/>
      <c r="OBN181" s="184"/>
      <c r="OBO181" s="66"/>
      <c r="OBP181" s="83"/>
      <c r="OBQ181" s="230"/>
      <c r="OBR181" s="121"/>
      <c r="OBS181" s="80"/>
      <c r="OBT181" s="4"/>
      <c r="OBU181" s="4"/>
      <c r="OBV181" s="4"/>
      <c r="OBW181" s="4"/>
      <c r="OBX181" s="184"/>
      <c r="OBY181" s="66"/>
      <c r="OBZ181" s="83"/>
      <c r="OCA181" s="230"/>
      <c r="OCB181" s="121"/>
      <c r="OCC181" s="80"/>
      <c r="OCD181" s="4"/>
      <c r="OCE181" s="4"/>
      <c r="OCF181" s="4"/>
      <c r="OCG181" s="4"/>
      <c r="OCH181" s="184"/>
      <c r="OCI181" s="66"/>
      <c r="OCJ181" s="83"/>
      <c r="OCK181" s="230"/>
      <c r="OCL181" s="121"/>
      <c r="OCM181" s="80"/>
      <c r="OCN181" s="4"/>
      <c r="OCO181" s="4"/>
      <c r="OCP181" s="4"/>
      <c r="OCQ181" s="4"/>
      <c r="OCR181" s="184"/>
      <c r="OCS181" s="66"/>
      <c r="OCT181" s="83"/>
      <c r="OCU181" s="230"/>
      <c r="OCV181" s="121"/>
      <c r="OCW181" s="80"/>
      <c r="OCX181" s="4"/>
      <c r="OCY181" s="4"/>
      <c r="OCZ181" s="4"/>
      <c r="ODA181" s="4"/>
      <c r="ODB181" s="184"/>
      <c r="ODC181" s="66"/>
      <c r="ODD181" s="83"/>
      <c r="ODE181" s="230"/>
      <c r="ODF181" s="121"/>
      <c r="ODG181" s="80"/>
      <c r="ODH181" s="4"/>
      <c r="ODI181" s="4"/>
      <c r="ODJ181" s="4"/>
      <c r="ODK181" s="4"/>
      <c r="ODL181" s="184"/>
      <c r="ODM181" s="66"/>
      <c r="ODN181" s="83"/>
      <c r="ODO181" s="230"/>
      <c r="ODP181" s="121"/>
      <c r="ODQ181" s="80"/>
      <c r="ODR181" s="4"/>
      <c r="ODS181" s="4"/>
      <c r="ODT181" s="4"/>
      <c r="ODU181" s="4"/>
      <c r="ODV181" s="184"/>
      <c r="ODW181" s="66"/>
      <c r="ODX181" s="83"/>
      <c r="ODY181" s="230"/>
      <c r="ODZ181" s="121"/>
      <c r="OEA181" s="80"/>
      <c r="OEB181" s="4"/>
      <c r="OEC181" s="4"/>
      <c r="OED181" s="4"/>
      <c r="OEE181" s="4"/>
      <c r="OEF181" s="184"/>
      <c r="OEG181" s="66"/>
      <c r="OEH181" s="83"/>
      <c r="OEI181" s="230"/>
      <c r="OEJ181" s="121"/>
      <c r="OEK181" s="80"/>
      <c r="OEL181" s="4"/>
      <c r="OEM181" s="4"/>
      <c r="OEN181" s="4"/>
      <c r="OEO181" s="4"/>
      <c r="OEP181" s="184"/>
      <c r="OEQ181" s="66"/>
      <c r="OER181" s="83"/>
      <c r="OES181" s="230"/>
      <c r="OET181" s="121"/>
      <c r="OEU181" s="80"/>
      <c r="OEV181" s="4"/>
      <c r="OEW181" s="4"/>
      <c r="OEX181" s="4"/>
      <c r="OEY181" s="4"/>
      <c r="OEZ181" s="184"/>
      <c r="OFA181" s="66"/>
      <c r="OFB181" s="83"/>
      <c r="OFC181" s="230"/>
      <c r="OFD181" s="121"/>
      <c r="OFE181" s="80"/>
      <c r="OFF181" s="4"/>
      <c r="OFG181" s="4"/>
      <c r="OFH181" s="4"/>
      <c r="OFI181" s="4"/>
      <c r="OFJ181" s="184"/>
      <c r="OFK181" s="66"/>
      <c r="OFL181" s="83"/>
      <c r="OFM181" s="230"/>
      <c r="OFN181" s="121"/>
      <c r="OFO181" s="80"/>
      <c r="OFP181" s="4"/>
      <c r="OFQ181" s="4"/>
      <c r="OFR181" s="4"/>
      <c r="OFS181" s="4"/>
      <c r="OFT181" s="184"/>
      <c r="OFU181" s="66"/>
      <c r="OFV181" s="83"/>
      <c r="OFW181" s="230"/>
      <c r="OFX181" s="121"/>
      <c r="OFY181" s="80"/>
      <c r="OFZ181" s="4"/>
      <c r="OGA181" s="4"/>
      <c r="OGB181" s="4"/>
      <c r="OGC181" s="4"/>
      <c r="OGD181" s="184"/>
      <c r="OGE181" s="66"/>
      <c r="OGF181" s="83"/>
      <c r="OGG181" s="230"/>
      <c r="OGH181" s="121"/>
      <c r="OGI181" s="80"/>
      <c r="OGJ181" s="4"/>
      <c r="OGK181" s="4"/>
      <c r="OGL181" s="4"/>
      <c r="OGM181" s="4"/>
      <c r="OGN181" s="184"/>
      <c r="OGO181" s="66"/>
      <c r="OGP181" s="83"/>
      <c r="OGQ181" s="230"/>
      <c r="OGR181" s="121"/>
      <c r="OGS181" s="80"/>
      <c r="OGT181" s="4"/>
      <c r="OGU181" s="4"/>
      <c r="OGV181" s="4"/>
      <c r="OGW181" s="4"/>
      <c r="OGX181" s="184"/>
      <c r="OGY181" s="66"/>
      <c r="OGZ181" s="83"/>
      <c r="OHA181" s="230"/>
      <c r="OHB181" s="121"/>
      <c r="OHC181" s="80"/>
      <c r="OHD181" s="4"/>
      <c r="OHE181" s="4"/>
      <c r="OHF181" s="4"/>
      <c r="OHG181" s="4"/>
      <c r="OHH181" s="184"/>
      <c r="OHI181" s="66"/>
      <c r="OHJ181" s="83"/>
      <c r="OHK181" s="230"/>
      <c r="OHL181" s="121"/>
      <c r="OHM181" s="80"/>
      <c r="OHN181" s="4"/>
      <c r="OHO181" s="4"/>
      <c r="OHP181" s="4"/>
      <c r="OHQ181" s="4"/>
      <c r="OHR181" s="184"/>
      <c r="OHS181" s="66"/>
      <c r="OHT181" s="83"/>
      <c r="OHU181" s="230"/>
      <c r="OHV181" s="121"/>
      <c r="OHW181" s="80"/>
      <c r="OHX181" s="4"/>
      <c r="OHY181" s="4"/>
      <c r="OHZ181" s="4"/>
      <c r="OIA181" s="4"/>
      <c r="OIB181" s="184"/>
      <c r="OIC181" s="66"/>
      <c r="OID181" s="83"/>
      <c r="OIE181" s="230"/>
      <c r="OIF181" s="121"/>
      <c r="OIG181" s="80"/>
      <c r="OIH181" s="4"/>
      <c r="OII181" s="4"/>
      <c r="OIJ181" s="4"/>
      <c r="OIK181" s="4"/>
      <c r="OIL181" s="184"/>
      <c r="OIM181" s="66"/>
      <c r="OIN181" s="83"/>
      <c r="OIO181" s="230"/>
      <c r="OIP181" s="121"/>
      <c r="OIQ181" s="80"/>
      <c r="OIR181" s="4"/>
      <c r="OIS181" s="4"/>
      <c r="OIT181" s="4"/>
      <c r="OIU181" s="4"/>
      <c r="OIV181" s="184"/>
      <c r="OIW181" s="66"/>
      <c r="OIX181" s="83"/>
      <c r="OIY181" s="230"/>
      <c r="OIZ181" s="121"/>
      <c r="OJA181" s="80"/>
      <c r="OJB181" s="4"/>
      <c r="OJC181" s="4"/>
      <c r="OJD181" s="4"/>
      <c r="OJE181" s="4"/>
      <c r="OJF181" s="184"/>
      <c r="OJG181" s="66"/>
      <c r="OJH181" s="83"/>
      <c r="OJI181" s="230"/>
      <c r="OJJ181" s="121"/>
      <c r="OJK181" s="80"/>
      <c r="OJL181" s="4"/>
      <c r="OJM181" s="4"/>
      <c r="OJN181" s="4"/>
      <c r="OJO181" s="4"/>
      <c r="OJP181" s="184"/>
      <c r="OJQ181" s="66"/>
      <c r="OJR181" s="83"/>
      <c r="OJS181" s="230"/>
      <c r="OJT181" s="121"/>
      <c r="OJU181" s="80"/>
      <c r="OJV181" s="4"/>
      <c r="OJW181" s="4"/>
      <c r="OJX181" s="4"/>
      <c r="OJY181" s="4"/>
      <c r="OJZ181" s="184"/>
      <c r="OKA181" s="66"/>
      <c r="OKB181" s="83"/>
      <c r="OKC181" s="230"/>
      <c r="OKD181" s="121"/>
      <c r="OKE181" s="80"/>
      <c r="OKF181" s="4"/>
      <c r="OKG181" s="4"/>
      <c r="OKH181" s="4"/>
      <c r="OKI181" s="4"/>
      <c r="OKJ181" s="184"/>
      <c r="OKK181" s="66"/>
      <c r="OKL181" s="83"/>
      <c r="OKM181" s="230"/>
      <c r="OKN181" s="121"/>
      <c r="OKO181" s="80"/>
      <c r="OKP181" s="4"/>
      <c r="OKQ181" s="4"/>
      <c r="OKR181" s="4"/>
      <c r="OKS181" s="4"/>
      <c r="OKT181" s="184"/>
      <c r="OKU181" s="66"/>
      <c r="OKV181" s="83"/>
      <c r="OKW181" s="230"/>
      <c r="OKX181" s="121"/>
      <c r="OKY181" s="80"/>
      <c r="OKZ181" s="4"/>
      <c r="OLA181" s="4"/>
      <c r="OLB181" s="4"/>
      <c r="OLC181" s="4"/>
      <c r="OLD181" s="184"/>
      <c r="OLE181" s="66"/>
      <c r="OLF181" s="83"/>
      <c r="OLG181" s="230"/>
      <c r="OLH181" s="121"/>
      <c r="OLI181" s="80"/>
      <c r="OLJ181" s="4"/>
      <c r="OLK181" s="4"/>
      <c r="OLL181" s="4"/>
      <c r="OLM181" s="4"/>
      <c r="OLN181" s="184"/>
      <c r="OLO181" s="66"/>
      <c r="OLP181" s="83"/>
      <c r="OLQ181" s="230"/>
      <c r="OLR181" s="121"/>
      <c r="OLS181" s="80"/>
      <c r="OLT181" s="4"/>
      <c r="OLU181" s="4"/>
      <c r="OLV181" s="4"/>
      <c r="OLW181" s="4"/>
      <c r="OLX181" s="184"/>
      <c r="OLY181" s="66"/>
      <c r="OLZ181" s="83"/>
      <c r="OMA181" s="230"/>
      <c r="OMB181" s="121"/>
      <c r="OMC181" s="80"/>
      <c r="OMD181" s="4"/>
      <c r="OME181" s="4"/>
      <c r="OMF181" s="4"/>
      <c r="OMG181" s="4"/>
      <c r="OMH181" s="184"/>
      <c r="OMI181" s="66"/>
      <c r="OMJ181" s="83"/>
      <c r="OMK181" s="230"/>
      <c r="OML181" s="121"/>
      <c r="OMM181" s="80"/>
      <c r="OMN181" s="4"/>
      <c r="OMO181" s="4"/>
      <c r="OMP181" s="4"/>
      <c r="OMQ181" s="4"/>
      <c r="OMR181" s="184"/>
      <c r="OMS181" s="66"/>
      <c r="OMT181" s="83"/>
      <c r="OMU181" s="230"/>
      <c r="OMV181" s="121"/>
      <c r="OMW181" s="80"/>
      <c r="OMX181" s="4"/>
      <c r="OMY181" s="4"/>
      <c r="OMZ181" s="4"/>
      <c r="ONA181" s="4"/>
      <c r="ONB181" s="184"/>
      <c r="ONC181" s="66"/>
      <c r="OND181" s="83"/>
      <c r="ONE181" s="230"/>
      <c r="ONF181" s="121"/>
      <c r="ONG181" s="80"/>
      <c r="ONH181" s="4"/>
      <c r="ONI181" s="4"/>
      <c r="ONJ181" s="4"/>
      <c r="ONK181" s="4"/>
      <c r="ONL181" s="184"/>
      <c r="ONM181" s="66"/>
      <c r="ONN181" s="83"/>
      <c r="ONO181" s="230"/>
      <c r="ONP181" s="121"/>
      <c r="ONQ181" s="80"/>
      <c r="ONR181" s="4"/>
      <c r="ONS181" s="4"/>
      <c r="ONT181" s="4"/>
      <c r="ONU181" s="4"/>
      <c r="ONV181" s="184"/>
      <c r="ONW181" s="66"/>
      <c r="ONX181" s="83"/>
      <c r="ONY181" s="230"/>
      <c r="ONZ181" s="121"/>
      <c r="OOA181" s="80"/>
      <c r="OOB181" s="4"/>
      <c r="OOC181" s="4"/>
      <c r="OOD181" s="4"/>
      <c r="OOE181" s="4"/>
      <c r="OOF181" s="184"/>
      <c r="OOG181" s="66"/>
      <c r="OOH181" s="83"/>
      <c r="OOI181" s="230"/>
      <c r="OOJ181" s="121"/>
      <c r="OOK181" s="80"/>
      <c r="OOL181" s="4"/>
      <c r="OOM181" s="4"/>
      <c r="OON181" s="4"/>
      <c r="OOO181" s="4"/>
      <c r="OOP181" s="184"/>
      <c r="OOQ181" s="66"/>
      <c r="OOR181" s="83"/>
      <c r="OOS181" s="230"/>
      <c r="OOT181" s="121"/>
      <c r="OOU181" s="80"/>
      <c r="OOV181" s="4"/>
      <c r="OOW181" s="4"/>
      <c r="OOX181" s="4"/>
      <c r="OOY181" s="4"/>
      <c r="OOZ181" s="184"/>
      <c r="OPA181" s="66"/>
      <c r="OPB181" s="83"/>
      <c r="OPC181" s="230"/>
      <c r="OPD181" s="121"/>
      <c r="OPE181" s="80"/>
      <c r="OPF181" s="4"/>
      <c r="OPG181" s="4"/>
      <c r="OPH181" s="4"/>
      <c r="OPI181" s="4"/>
      <c r="OPJ181" s="184"/>
      <c r="OPK181" s="66"/>
      <c r="OPL181" s="83"/>
      <c r="OPM181" s="230"/>
      <c r="OPN181" s="121"/>
      <c r="OPO181" s="80"/>
      <c r="OPP181" s="4"/>
      <c r="OPQ181" s="4"/>
      <c r="OPR181" s="4"/>
      <c r="OPS181" s="4"/>
      <c r="OPT181" s="184"/>
      <c r="OPU181" s="66"/>
      <c r="OPV181" s="83"/>
      <c r="OPW181" s="230"/>
      <c r="OPX181" s="121"/>
      <c r="OPY181" s="80"/>
      <c r="OPZ181" s="4"/>
      <c r="OQA181" s="4"/>
      <c r="OQB181" s="4"/>
      <c r="OQC181" s="4"/>
      <c r="OQD181" s="184"/>
      <c r="OQE181" s="66"/>
      <c r="OQF181" s="83"/>
      <c r="OQG181" s="230"/>
      <c r="OQH181" s="121"/>
      <c r="OQI181" s="80"/>
      <c r="OQJ181" s="4"/>
      <c r="OQK181" s="4"/>
      <c r="OQL181" s="4"/>
      <c r="OQM181" s="4"/>
      <c r="OQN181" s="184"/>
      <c r="OQO181" s="66"/>
      <c r="OQP181" s="83"/>
      <c r="OQQ181" s="230"/>
      <c r="OQR181" s="121"/>
      <c r="OQS181" s="80"/>
      <c r="OQT181" s="4"/>
      <c r="OQU181" s="4"/>
      <c r="OQV181" s="4"/>
      <c r="OQW181" s="4"/>
      <c r="OQX181" s="184"/>
      <c r="OQY181" s="66"/>
      <c r="OQZ181" s="83"/>
      <c r="ORA181" s="230"/>
      <c r="ORB181" s="121"/>
      <c r="ORC181" s="80"/>
      <c r="ORD181" s="4"/>
      <c r="ORE181" s="4"/>
      <c r="ORF181" s="4"/>
      <c r="ORG181" s="4"/>
      <c r="ORH181" s="184"/>
      <c r="ORI181" s="66"/>
      <c r="ORJ181" s="83"/>
      <c r="ORK181" s="230"/>
      <c r="ORL181" s="121"/>
      <c r="ORM181" s="80"/>
      <c r="ORN181" s="4"/>
      <c r="ORO181" s="4"/>
      <c r="ORP181" s="4"/>
      <c r="ORQ181" s="4"/>
      <c r="ORR181" s="184"/>
      <c r="ORS181" s="66"/>
      <c r="ORT181" s="83"/>
      <c r="ORU181" s="230"/>
      <c r="ORV181" s="121"/>
      <c r="ORW181" s="80"/>
      <c r="ORX181" s="4"/>
      <c r="ORY181" s="4"/>
      <c r="ORZ181" s="4"/>
      <c r="OSA181" s="4"/>
      <c r="OSB181" s="184"/>
      <c r="OSC181" s="66"/>
      <c r="OSD181" s="83"/>
      <c r="OSE181" s="230"/>
      <c r="OSF181" s="121"/>
      <c r="OSG181" s="80"/>
      <c r="OSH181" s="4"/>
      <c r="OSI181" s="4"/>
      <c r="OSJ181" s="4"/>
      <c r="OSK181" s="4"/>
      <c r="OSL181" s="184"/>
      <c r="OSM181" s="66"/>
      <c r="OSN181" s="83"/>
      <c r="OSO181" s="230"/>
      <c r="OSP181" s="121"/>
      <c r="OSQ181" s="80"/>
      <c r="OSR181" s="4"/>
      <c r="OSS181" s="4"/>
      <c r="OST181" s="4"/>
      <c r="OSU181" s="4"/>
      <c r="OSV181" s="184"/>
      <c r="OSW181" s="66"/>
      <c r="OSX181" s="83"/>
      <c r="OSY181" s="230"/>
      <c r="OSZ181" s="121"/>
      <c r="OTA181" s="80"/>
      <c r="OTB181" s="4"/>
      <c r="OTC181" s="4"/>
      <c r="OTD181" s="4"/>
      <c r="OTE181" s="4"/>
      <c r="OTF181" s="184"/>
      <c r="OTG181" s="66"/>
      <c r="OTH181" s="83"/>
      <c r="OTI181" s="230"/>
      <c r="OTJ181" s="121"/>
      <c r="OTK181" s="80"/>
      <c r="OTL181" s="4"/>
      <c r="OTM181" s="4"/>
      <c r="OTN181" s="4"/>
      <c r="OTO181" s="4"/>
      <c r="OTP181" s="184"/>
      <c r="OTQ181" s="66"/>
      <c r="OTR181" s="83"/>
      <c r="OTS181" s="230"/>
      <c r="OTT181" s="121"/>
      <c r="OTU181" s="80"/>
      <c r="OTV181" s="4"/>
      <c r="OTW181" s="4"/>
      <c r="OTX181" s="4"/>
      <c r="OTY181" s="4"/>
      <c r="OTZ181" s="184"/>
      <c r="OUA181" s="66"/>
      <c r="OUB181" s="83"/>
      <c r="OUC181" s="230"/>
      <c r="OUD181" s="121"/>
      <c r="OUE181" s="80"/>
      <c r="OUF181" s="4"/>
      <c r="OUG181" s="4"/>
      <c r="OUH181" s="4"/>
      <c r="OUI181" s="4"/>
      <c r="OUJ181" s="184"/>
      <c r="OUK181" s="66"/>
      <c r="OUL181" s="83"/>
      <c r="OUM181" s="230"/>
      <c r="OUN181" s="121"/>
      <c r="OUO181" s="80"/>
      <c r="OUP181" s="4"/>
      <c r="OUQ181" s="4"/>
      <c r="OUR181" s="4"/>
      <c r="OUS181" s="4"/>
      <c r="OUT181" s="184"/>
      <c r="OUU181" s="66"/>
      <c r="OUV181" s="83"/>
      <c r="OUW181" s="230"/>
      <c r="OUX181" s="121"/>
      <c r="OUY181" s="80"/>
      <c r="OUZ181" s="4"/>
      <c r="OVA181" s="4"/>
      <c r="OVB181" s="4"/>
      <c r="OVC181" s="4"/>
      <c r="OVD181" s="184"/>
      <c r="OVE181" s="66"/>
      <c r="OVF181" s="83"/>
      <c r="OVG181" s="230"/>
      <c r="OVH181" s="121"/>
      <c r="OVI181" s="80"/>
      <c r="OVJ181" s="4"/>
      <c r="OVK181" s="4"/>
      <c r="OVL181" s="4"/>
      <c r="OVM181" s="4"/>
      <c r="OVN181" s="184"/>
      <c r="OVO181" s="66"/>
      <c r="OVP181" s="83"/>
      <c r="OVQ181" s="230"/>
      <c r="OVR181" s="121"/>
      <c r="OVS181" s="80"/>
      <c r="OVT181" s="4"/>
      <c r="OVU181" s="4"/>
      <c r="OVV181" s="4"/>
      <c r="OVW181" s="4"/>
      <c r="OVX181" s="184"/>
      <c r="OVY181" s="66"/>
      <c r="OVZ181" s="83"/>
      <c r="OWA181" s="230"/>
      <c r="OWB181" s="121"/>
      <c r="OWC181" s="80"/>
      <c r="OWD181" s="4"/>
      <c r="OWE181" s="4"/>
      <c r="OWF181" s="4"/>
      <c r="OWG181" s="4"/>
      <c r="OWH181" s="184"/>
      <c r="OWI181" s="66"/>
      <c r="OWJ181" s="83"/>
      <c r="OWK181" s="230"/>
      <c r="OWL181" s="121"/>
      <c r="OWM181" s="80"/>
      <c r="OWN181" s="4"/>
      <c r="OWO181" s="4"/>
      <c r="OWP181" s="4"/>
      <c r="OWQ181" s="4"/>
      <c r="OWR181" s="184"/>
      <c r="OWS181" s="66"/>
      <c r="OWT181" s="83"/>
      <c r="OWU181" s="230"/>
      <c r="OWV181" s="121"/>
      <c r="OWW181" s="80"/>
      <c r="OWX181" s="4"/>
      <c r="OWY181" s="4"/>
      <c r="OWZ181" s="4"/>
      <c r="OXA181" s="4"/>
      <c r="OXB181" s="184"/>
      <c r="OXC181" s="66"/>
      <c r="OXD181" s="83"/>
      <c r="OXE181" s="230"/>
      <c r="OXF181" s="121"/>
      <c r="OXG181" s="80"/>
      <c r="OXH181" s="4"/>
      <c r="OXI181" s="4"/>
      <c r="OXJ181" s="4"/>
      <c r="OXK181" s="4"/>
      <c r="OXL181" s="184"/>
      <c r="OXM181" s="66"/>
      <c r="OXN181" s="83"/>
      <c r="OXO181" s="230"/>
      <c r="OXP181" s="121"/>
      <c r="OXQ181" s="80"/>
      <c r="OXR181" s="4"/>
      <c r="OXS181" s="4"/>
      <c r="OXT181" s="4"/>
      <c r="OXU181" s="4"/>
      <c r="OXV181" s="184"/>
      <c r="OXW181" s="66"/>
      <c r="OXX181" s="83"/>
      <c r="OXY181" s="230"/>
      <c r="OXZ181" s="121"/>
      <c r="OYA181" s="80"/>
      <c r="OYB181" s="4"/>
      <c r="OYC181" s="4"/>
      <c r="OYD181" s="4"/>
      <c r="OYE181" s="4"/>
      <c r="OYF181" s="184"/>
      <c r="OYG181" s="66"/>
      <c r="OYH181" s="83"/>
      <c r="OYI181" s="230"/>
      <c r="OYJ181" s="121"/>
      <c r="OYK181" s="80"/>
      <c r="OYL181" s="4"/>
      <c r="OYM181" s="4"/>
      <c r="OYN181" s="4"/>
      <c r="OYO181" s="4"/>
      <c r="OYP181" s="184"/>
      <c r="OYQ181" s="66"/>
      <c r="OYR181" s="83"/>
      <c r="OYS181" s="230"/>
      <c r="OYT181" s="121"/>
      <c r="OYU181" s="80"/>
      <c r="OYV181" s="4"/>
      <c r="OYW181" s="4"/>
      <c r="OYX181" s="4"/>
      <c r="OYY181" s="4"/>
      <c r="OYZ181" s="184"/>
      <c r="OZA181" s="66"/>
      <c r="OZB181" s="83"/>
      <c r="OZC181" s="230"/>
      <c r="OZD181" s="121"/>
      <c r="OZE181" s="80"/>
      <c r="OZF181" s="4"/>
      <c r="OZG181" s="4"/>
      <c r="OZH181" s="4"/>
      <c r="OZI181" s="4"/>
      <c r="OZJ181" s="184"/>
      <c r="OZK181" s="66"/>
      <c r="OZL181" s="83"/>
      <c r="OZM181" s="230"/>
      <c r="OZN181" s="121"/>
      <c r="OZO181" s="80"/>
      <c r="OZP181" s="4"/>
      <c r="OZQ181" s="4"/>
      <c r="OZR181" s="4"/>
      <c r="OZS181" s="4"/>
      <c r="OZT181" s="184"/>
      <c r="OZU181" s="66"/>
      <c r="OZV181" s="83"/>
      <c r="OZW181" s="230"/>
      <c r="OZX181" s="121"/>
      <c r="OZY181" s="80"/>
      <c r="OZZ181" s="4"/>
      <c r="PAA181" s="4"/>
      <c r="PAB181" s="4"/>
      <c r="PAC181" s="4"/>
      <c r="PAD181" s="184"/>
      <c r="PAE181" s="66"/>
      <c r="PAF181" s="83"/>
      <c r="PAG181" s="230"/>
      <c r="PAH181" s="121"/>
      <c r="PAI181" s="80"/>
      <c r="PAJ181" s="4"/>
      <c r="PAK181" s="4"/>
      <c r="PAL181" s="4"/>
      <c r="PAM181" s="4"/>
      <c r="PAN181" s="184"/>
      <c r="PAO181" s="66"/>
      <c r="PAP181" s="83"/>
      <c r="PAQ181" s="230"/>
      <c r="PAR181" s="121"/>
      <c r="PAS181" s="80"/>
      <c r="PAT181" s="4"/>
      <c r="PAU181" s="4"/>
      <c r="PAV181" s="4"/>
      <c r="PAW181" s="4"/>
      <c r="PAX181" s="184"/>
      <c r="PAY181" s="66"/>
      <c r="PAZ181" s="83"/>
      <c r="PBA181" s="230"/>
      <c r="PBB181" s="121"/>
      <c r="PBC181" s="80"/>
      <c r="PBD181" s="4"/>
      <c r="PBE181" s="4"/>
      <c r="PBF181" s="4"/>
      <c r="PBG181" s="4"/>
      <c r="PBH181" s="184"/>
      <c r="PBI181" s="66"/>
      <c r="PBJ181" s="83"/>
      <c r="PBK181" s="230"/>
      <c r="PBL181" s="121"/>
      <c r="PBM181" s="80"/>
      <c r="PBN181" s="4"/>
      <c r="PBO181" s="4"/>
      <c r="PBP181" s="4"/>
      <c r="PBQ181" s="4"/>
      <c r="PBR181" s="184"/>
      <c r="PBS181" s="66"/>
      <c r="PBT181" s="83"/>
      <c r="PBU181" s="230"/>
      <c r="PBV181" s="121"/>
      <c r="PBW181" s="80"/>
      <c r="PBX181" s="4"/>
      <c r="PBY181" s="4"/>
      <c r="PBZ181" s="4"/>
      <c r="PCA181" s="4"/>
      <c r="PCB181" s="184"/>
      <c r="PCC181" s="66"/>
      <c r="PCD181" s="83"/>
      <c r="PCE181" s="230"/>
      <c r="PCF181" s="121"/>
      <c r="PCG181" s="80"/>
      <c r="PCH181" s="4"/>
      <c r="PCI181" s="4"/>
      <c r="PCJ181" s="4"/>
      <c r="PCK181" s="4"/>
      <c r="PCL181" s="184"/>
      <c r="PCM181" s="66"/>
      <c r="PCN181" s="83"/>
      <c r="PCO181" s="230"/>
      <c r="PCP181" s="121"/>
      <c r="PCQ181" s="80"/>
      <c r="PCR181" s="4"/>
      <c r="PCS181" s="4"/>
      <c r="PCT181" s="4"/>
      <c r="PCU181" s="4"/>
      <c r="PCV181" s="184"/>
      <c r="PCW181" s="66"/>
      <c r="PCX181" s="83"/>
      <c r="PCY181" s="230"/>
      <c r="PCZ181" s="121"/>
      <c r="PDA181" s="80"/>
      <c r="PDB181" s="4"/>
      <c r="PDC181" s="4"/>
      <c r="PDD181" s="4"/>
      <c r="PDE181" s="4"/>
      <c r="PDF181" s="184"/>
      <c r="PDG181" s="66"/>
      <c r="PDH181" s="83"/>
      <c r="PDI181" s="230"/>
      <c r="PDJ181" s="121"/>
      <c r="PDK181" s="80"/>
      <c r="PDL181" s="4"/>
      <c r="PDM181" s="4"/>
      <c r="PDN181" s="4"/>
      <c r="PDO181" s="4"/>
      <c r="PDP181" s="184"/>
      <c r="PDQ181" s="66"/>
      <c r="PDR181" s="83"/>
      <c r="PDS181" s="230"/>
      <c r="PDT181" s="121"/>
      <c r="PDU181" s="80"/>
      <c r="PDV181" s="4"/>
      <c r="PDW181" s="4"/>
      <c r="PDX181" s="4"/>
      <c r="PDY181" s="4"/>
      <c r="PDZ181" s="184"/>
      <c r="PEA181" s="66"/>
      <c r="PEB181" s="83"/>
      <c r="PEC181" s="230"/>
      <c r="PED181" s="121"/>
      <c r="PEE181" s="80"/>
      <c r="PEF181" s="4"/>
      <c r="PEG181" s="4"/>
      <c r="PEH181" s="4"/>
      <c r="PEI181" s="4"/>
      <c r="PEJ181" s="184"/>
      <c r="PEK181" s="66"/>
      <c r="PEL181" s="83"/>
      <c r="PEM181" s="230"/>
      <c r="PEN181" s="121"/>
      <c r="PEO181" s="80"/>
      <c r="PEP181" s="4"/>
      <c r="PEQ181" s="4"/>
      <c r="PER181" s="4"/>
      <c r="PES181" s="4"/>
      <c r="PET181" s="184"/>
      <c r="PEU181" s="66"/>
      <c r="PEV181" s="83"/>
      <c r="PEW181" s="230"/>
      <c r="PEX181" s="121"/>
      <c r="PEY181" s="80"/>
      <c r="PEZ181" s="4"/>
      <c r="PFA181" s="4"/>
      <c r="PFB181" s="4"/>
      <c r="PFC181" s="4"/>
      <c r="PFD181" s="184"/>
      <c r="PFE181" s="66"/>
      <c r="PFF181" s="83"/>
      <c r="PFG181" s="230"/>
      <c r="PFH181" s="121"/>
      <c r="PFI181" s="80"/>
      <c r="PFJ181" s="4"/>
      <c r="PFK181" s="4"/>
      <c r="PFL181" s="4"/>
      <c r="PFM181" s="4"/>
      <c r="PFN181" s="184"/>
      <c r="PFO181" s="66"/>
      <c r="PFP181" s="83"/>
      <c r="PFQ181" s="230"/>
      <c r="PFR181" s="121"/>
      <c r="PFS181" s="80"/>
      <c r="PFT181" s="4"/>
      <c r="PFU181" s="4"/>
      <c r="PFV181" s="4"/>
      <c r="PFW181" s="4"/>
      <c r="PFX181" s="184"/>
      <c r="PFY181" s="66"/>
      <c r="PFZ181" s="83"/>
      <c r="PGA181" s="230"/>
      <c r="PGB181" s="121"/>
      <c r="PGC181" s="80"/>
      <c r="PGD181" s="4"/>
      <c r="PGE181" s="4"/>
      <c r="PGF181" s="4"/>
      <c r="PGG181" s="4"/>
      <c r="PGH181" s="184"/>
      <c r="PGI181" s="66"/>
      <c r="PGJ181" s="83"/>
      <c r="PGK181" s="230"/>
      <c r="PGL181" s="121"/>
      <c r="PGM181" s="80"/>
      <c r="PGN181" s="4"/>
      <c r="PGO181" s="4"/>
      <c r="PGP181" s="4"/>
      <c r="PGQ181" s="4"/>
      <c r="PGR181" s="184"/>
      <c r="PGS181" s="66"/>
      <c r="PGT181" s="83"/>
      <c r="PGU181" s="230"/>
      <c r="PGV181" s="121"/>
      <c r="PGW181" s="80"/>
      <c r="PGX181" s="4"/>
      <c r="PGY181" s="4"/>
      <c r="PGZ181" s="4"/>
      <c r="PHA181" s="4"/>
      <c r="PHB181" s="184"/>
      <c r="PHC181" s="66"/>
      <c r="PHD181" s="83"/>
      <c r="PHE181" s="230"/>
      <c r="PHF181" s="121"/>
      <c r="PHG181" s="80"/>
      <c r="PHH181" s="4"/>
      <c r="PHI181" s="4"/>
      <c r="PHJ181" s="4"/>
      <c r="PHK181" s="4"/>
      <c r="PHL181" s="184"/>
      <c r="PHM181" s="66"/>
      <c r="PHN181" s="83"/>
      <c r="PHO181" s="230"/>
      <c r="PHP181" s="121"/>
      <c r="PHQ181" s="80"/>
      <c r="PHR181" s="4"/>
      <c r="PHS181" s="4"/>
      <c r="PHT181" s="4"/>
      <c r="PHU181" s="4"/>
      <c r="PHV181" s="184"/>
      <c r="PHW181" s="66"/>
      <c r="PHX181" s="83"/>
      <c r="PHY181" s="230"/>
      <c r="PHZ181" s="121"/>
      <c r="PIA181" s="80"/>
      <c r="PIB181" s="4"/>
      <c r="PIC181" s="4"/>
      <c r="PID181" s="4"/>
      <c r="PIE181" s="4"/>
      <c r="PIF181" s="184"/>
      <c r="PIG181" s="66"/>
      <c r="PIH181" s="83"/>
      <c r="PII181" s="230"/>
      <c r="PIJ181" s="121"/>
      <c r="PIK181" s="80"/>
      <c r="PIL181" s="4"/>
      <c r="PIM181" s="4"/>
      <c r="PIN181" s="4"/>
      <c r="PIO181" s="4"/>
      <c r="PIP181" s="184"/>
      <c r="PIQ181" s="66"/>
      <c r="PIR181" s="83"/>
      <c r="PIS181" s="230"/>
      <c r="PIT181" s="121"/>
      <c r="PIU181" s="80"/>
      <c r="PIV181" s="4"/>
      <c r="PIW181" s="4"/>
      <c r="PIX181" s="4"/>
      <c r="PIY181" s="4"/>
      <c r="PIZ181" s="184"/>
      <c r="PJA181" s="66"/>
      <c r="PJB181" s="83"/>
      <c r="PJC181" s="230"/>
      <c r="PJD181" s="121"/>
      <c r="PJE181" s="80"/>
      <c r="PJF181" s="4"/>
      <c r="PJG181" s="4"/>
      <c r="PJH181" s="4"/>
      <c r="PJI181" s="4"/>
      <c r="PJJ181" s="184"/>
      <c r="PJK181" s="66"/>
      <c r="PJL181" s="83"/>
      <c r="PJM181" s="230"/>
      <c r="PJN181" s="121"/>
      <c r="PJO181" s="80"/>
      <c r="PJP181" s="4"/>
      <c r="PJQ181" s="4"/>
      <c r="PJR181" s="4"/>
      <c r="PJS181" s="4"/>
      <c r="PJT181" s="184"/>
      <c r="PJU181" s="66"/>
      <c r="PJV181" s="83"/>
      <c r="PJW181" s="230"/>
      <c r="PJX181" s="121"/>
      <c r="PJY181" s="80"/>
      <c r="PJZ181" s="4"/>
      <c r="PKA181" s="4"/>
      <c r="PKB181" s="4"/>
      <c r="PKC181" s="4"/>
      <c r="PKD181" s="184"/>
      <c r="PKE181" s="66"/>
      <c r="PKF181" s="83"/>
      <c r="PKG181" s="230"/>
      <c r="PKH181" s="121"/>
      <c r="PKI181" s="80"/>
      <c r="PKJ181" s="4"/>
      <c r="PKK181" s="4"/>
      <c r="PKL181" s="4"/>
      <c r="PKM181" s="4"/>
      <c r="PKN181" s="184"/>
      <c r="PKO181" s="66"/>
      <c r="PKP181" s="83"/>
      <c r="PKQ181" s="230"/>
      <c r="PKR181" s="121"/>
      <c r="PKS181" s="80"/>
      <c r="PKT181" s="4"/>
      <c r="PKU181" s="4"/>
      <c r="PKV181" s="4"/>
      <c r="PKW181" s="4"/>
      <c r="PKX181" s="184"/>
      <c r="PKY181" s="66"/>
      <c r="PKZ181" s="83"/>
      <c r="PLA181" s="230"/>
      <c r="PLB181" s="121"/>
      <c r="PLC181" s="80"/>
      <c r="PLD181" s="4"/>
      <c r="PLE181" s="4"/>
      <c r="PLF181" s="4"/>
      <c r="PLG181" s="4"/>
      <c r="PLH181" s="184"/>
      <c r="PLI181" s="66"/>
      <c r="PLJ181" s="83"/>
      <c r="PLK181" s="230"/>
      <c r="PLL181" s="121"/>
      <c r="PLM181" s="80"/>
      <c r="PLN181" s="4"/>
      <c r="PLO181" s="4"/>
      <c r="PLP181" s="4"/>
      <c r="PLQ181" s="4"/>
      <c r="PLR181" s="184"/>
      <c r="PLS181" s="66"/>
      <c r="PLT181" s="83"/>
      <c r="PLU181" s="230"/>
      <c r="PLV181" s="121"/>
      <c r="PLW181" s="80"/>
      <c r="PLX181" s="4"/>
      <c r="PLY181" s="4"/>
      <c r="PLZ181" s="4"/>
      <c r="PMA181" s="4"/>
      <c r="PMB181" s="184"/>
      <c r="PMC181" s="66"/>
      <c r="PMD181" s="83"/>
      <c r="PME181" s="230"/>
      <c r="PMF181" s="121"/>
      <c r="PMG181" s="80"/>
      <c r="PMH181" s="4"/>
      <c r="PMI181" s="4"/>
      <c r="PMJ181" s="4"/>
      <c r="PMK181" s="4"/>
      <c r="PML181" s="184"/>
      <c r="PMM181" s="66"/>
      <c r="PMN181" s="83"/>
      <c r="PMO181" s="230"/>
      <c r="PMP181" s="121"/>
      <c r="PMQ181" s="80"/>
      <c r="PMR181" s="4"/>
      <c r="PMS181" s="4"/>
      <c r="PMT181" s="4"/>
      <c r="PMU181" s="4"/>
      <c r="PMV181" s="184"/>
      <c r="PMW181" s="66"/>
      <c r="PMX181" s="83"/>
      <c r="PMY181" s="230"/>
      <c r="PMZ181" s="121"/>
      <c r="PNA181" s="80"/>
      <c r="PNB181" s="4"/>
      <c r="PNC181" s="4"/>
      <c r="PND181" s="4"/>
      <c r="PNE181" s="4"/>
      <c r="PNF181" s="184"/>
      <c r="PNG181" s="66"/>
      <c r="PNH181" s="83"/>
      <c r="PNI181" s="230"/>
      <c r="PNJ181" s="121"/>
      <c r="PNK181" s="80"/>
      <c r="PNL181" s="4"/>
      <c r="PNM181" s="4"/>
      <c r="PNN181" s="4"/>
      <c r="PNO181" s="4"/>
      <c r="PNP181" s="184"/>
      <c r="PNQ181" s="66"/>
      <c r="PNR181" s="83"/>
      <c r="PNS181" s="230"/>
      <c r="PNT181" s="121"/>
      <c r="PNU181" s="80"/>
      <c r="PNV181" s="4"/>
      <c r="PNW181" s="4"/>
      <c r="PNX181" s="4"/>
      <c r="PNY181" s="4"/>
      <c r="PNZ181" s="184"/>
      <c r="POA181" s="66"/>
      <c r="POB181" s="83"/>
      <c r="POC181" s="230"/>
      <c r="POD181" s="121"/>
      <c r="POE181" s="80"/>
      <c r="POF181" s="4"/>
      <c r="POG181" s="4"/>
      <c r="POH181" s="4"/>
      <c r="POI181" s="4"/>
      <c r="POJ181" s="184"/>
      <c r="POK181" s="66"/>
      <c r="POL181" s="83"/>
      <c r="POM181" s="230"/>
      <c r="PON181" s="121"/>
      <c r="POO181" s="80"/>
      <c r="POP181" s="4"/>
      <c r="POQ181" s="4"/>
      <c r="POR181" s="4"/>
      <c r="POS181" s="4"/>
      <c r="POT181" s="184"/>
      <c r="POU181" s="66"/>
      <c r="POV181" s="83"/>
      <c r="POW181" s="230"/>
      <c r="POX181" s="121"/>
      <c r="POY181" s="80"/>
      <c r="POZ181" s="4"/>
      <c r="PPA181" s="4"/>
      <c r="PPB181" s="4"/>
      <c r="PPC181" s="4"/>
      <c r="PPD181" s="184"/>
      <c r="PPE181" s="66"/>
      <c r="PPF181" s="83"/>
      <c r="PPG181" s="230"/>
      <c r="PPH181" s="121"/>
      <c r="PPI181" s="80"/>
      <c r="PPJ181" s="4"/>
      <c r="PPK181" s="4"/>
      <c r="PPL181" s="4"/>
      <c r="PPM181" s="4"/>
      <c r="PPN181" s="184"/>
      <c r="PPO181" s="66"/>
      <c r="PPP181" s="83"/>
      <c r="PPQ181" s="230"/>
      <c r="PPR181" s="121"/>
      <c r="PPS181" s="80"/>
      <c r="PPT181" s="4"/>
      <c r="PPU181" s="4"/>
      <c r="PPV181" s="4"/>
      <c r="PPW181" s="4"/>
      <c r="PPX181" s="184"/>
      <c r="PPY181" s="66"/>
      <c r="PPZ181" s="83"/>
      <c r="PQA181" s="230"/>
      <c r="PQB181" s="121"/>
      <c r="PQC181" s="80"/>
      <c r="PQD181" s="4"/>
      <c r="PQE181" s="4"/>
      <c r="PQF181" s="4"/>
      <c r="PQG181" s="4"/>
      <c r="PQH181" s="184"/>
      <c r="PQI181" s="66"/>
      <c r="PQJ181" s="83"/>
      <c r="PQK181" s="230"/>
      <c r="PQL181" s="121"/>
      <c r="PQM181" s="80"/>
      <c r="PQN181" s="4"/>
      <c r="PQO181" s="4"/>
      <c r="PQP181" s="4"/>
      <c r="PQQ181" s="4"/>
      <c r="PQR181" s="184"/>
      <c r="PQS181" s="66"/>
      <c r="PQT181" s="83"/>
      <c r="PQU181" s="230"/>
      <c r="PQV181" s="121"/>
      <c r="PQW181" s="80"/>
      <c r="PQX181" s="4"/>
      <c r="PQY181" s="4"/>
      <c r="PQZ181" s="4"/>
      <c r="PRA181" s="4"/>
      <c r="PRB181" s="184"/>
      <c r="PRC181" s="66"/>
      <c r="PRD181" s="83"/>
      <c r="PRE181" s="230"/>
      <c r="PRF181" s="121"/>
      <c r="PRG181" s="80"/>
      <c r="PRH181" s="4"/>
      <c r="PRI181" s="4"/>
      <c r="PRJ181" s="4"/>
      <c r="PRK181" s="4"/>
      <c r="PRL181" s="184"/>
      <c r="PRM181" s="66"/>
      <c r="PRN181" s="83"/>
      <c r="PRO181" s="230"/>
      <c r="PRP181" s="121"/>
      <c r="PRQ181" s="80"/>
      <c r="PRR181" s="4"/>
      <c r="PRS181" s="4"/>
      <c r="PRT181" s="4"/>
      <c r="PRU181" s="4"/>
      <c r="PRV181" s="184"/>
      <c r="PRW181" s="66"/>
      <c r="PRX181" s="83"/>
      <c r="PRY181" s="230"/>
      <c r="PRZ181" s="121"/>
      <c r="PSA181" s="80"/>
      <c r="PSB181" s="4"/>
      <c r="PSC181" s="4"/>
      <c r="PSD181" s="4"/>
      <c r="PSE181" s="4"/>
      <c r="PSF181" s="184"/>
      <c r="PSG181" s="66"/>
      <c r="PSH181" s="83"/>
      <c r="PSI181" s="230"/>
      <c r="PSJ181" s="121"/>
      <c r="PSK181" s="80"/>
      <c r="PSL181" s="4"/>
      <c r="PSM181" s="4"/>
      <c r="PSN181" s="4"/>
      <c r="PSO181" s="4"/>
      <c r="PSP181" s="184"/>
      <c r="PSQ181" s="66"/>
      <c r="PSR181" s="83"/>
      <c r="PSS181" s="230"/>
      <c r="PST181" s="121"/>
      <c r="PSU181" s="80"/>
      <c r="PSV181" s="4"/>
      <c r="PSW181" s="4"/>
      <c r="PSX181" s="4"/>
      <c r="PSY181" s="4"/>
      <c r="PSZ181" s="184"/>
      <c r="PTA181" s="66"/>
      <c r="PTB181" s="83"/>
      <c r="PTC181" s="230"/>
      <c r="PTD181" s="121"/>
      <c r="PTE181" s="80"/>
      <c r="PTF181" s="4"/>
      <c r="PTG181" s="4"/>
      <c r="PTH181" s="4"/>
      <c r="PTI181" s="4"/>
      <c r="PTJ181" s="184"/>
      <c r="PTK181" s="66"/>
      <c r="PTL181" s="83"/>
      <c r="PTM181" s="230"/>
      <c r="PTN181" s="121"/>
      <c r="PTO181" s="80"/>
      <c r="PTP181" s="4"/>
      <c r="PTQ181" s="4"/>
      <c r="PTR181" s="4"/>
      <c r="PTS181" s="4"/>
      <c r="PTT181" s="184"/>
      <c r="PTU181" s="66"/>
      <c r="PTV181" s="83"/>
      <c r="PTW181" s="230"/>
      <c r="PTX181" s="121"/>
      <c r="PTY181" s="80"/>
      <c r="PTZ181" s="4"/>
      <c r="PUA181" s="4"/>
      <c r="PUB181" s="4"/>
      <c r="PUC181" s="4"/>
      <c r="PUD181" s="184"/>
      <c r="PUE181" s="66"/>
      <c r="PUF181" s="83"/>
      <c r="PUG181" s="230"/>
      <c r="PUH181" s="121"/>
      <c r="PUI181" s="80"/>
      <c r="PUJ181" s="4"/>
      <c r="PUK181" s="4"/>
      <c r="PUL181" s="4"/>
      <c r="PUM181" s="4"/>
      <c r="PUN181" s="184"/>
      <c r="PUO181" s="66"/>
      <c r="PUP181" s="83"/>
      <c r="PUQ181" s="230"/>
      <c r="PUR181" s="121"/>
      <c r="PUS181" s="80"/>
      <c r="PUT181" s="4"/>
      <c r="PUU181" s="4"/>
      <c r="PUV181" s="4"/>
      <c r="PUW181" s="4"/>
      <c r="PUX181" s="184"/>
      <c r="PUY181" s="66"/>
      <c r="PUZ181" s="83"/>
      <c r="PVA181" s="230"/>
      <c r="PVB181" s="121"/>
      <c r="PVC181" s="80"/>
      <c r="PVD181" s="4"/>
      <c r="PVE181" s="4"/>
      <c r="PVF181" s="4"/>
      <c r="PVG181" s="4"/>
      <c r="PVH181" s="184"/>
      <c r="PVI181" s="66"/>
      <c r="PVJ181" s="83"/>
      <c r="PVK181" s="230"/>
      <c r="PVL181" s="121"/>
      <c r="PVM181" s="80"/>
      <c r="PVN181" s="4"/>
      <c r="PVO181" s="4"/>
      <c r="PVP181" s="4"/>
      <c r="PVQ181" s="4"/>
      <c r="PVR181" s="184"/>
      <c r="PVS181" s="66"/>
      <c r="PVT181" s="83"/>
      <c r="PVU181" s="230"/>
      <c r="PVV181" s="121"/>
      <c r="PVW181" s="80"/>
      <c r="PVX181" s="4"/>
      <c r="PVY181" s="4"/>
      <c r="PVZ181" s="4"/>
      <c r="PWA181" s="4"/>
      <c r="PWB181" s="184"/>
      <c r="PWC181" s="66"/>
      <c r="PWD181" s="83"/>
      <c r="PWE181" s="230"/>
      <c r="PWF181" s="121"/>
      <c r="PWG181" s="80"/>
      <c r="PWH181" s="4"/>
      <c r="PWI181" s="4"/>
      <c r="PWJ181" s="4"/>
      <c r="PWK181" s="4"/>
      <c r="PWL181" s="184"/>
      <c r="PWM181" s="66"/>
      <c r="PWN181" s="83"/>
      <c r="PWO181" s="230"/>
      <c r="PWP181" s="121"/>
      <c r="PWQ181" s="80"/>
      <c r="PWR181" s="4"/>
      <c r="PWS181" s="4"/>
      <c r="PWT181" s="4"/>
      <c r="PWU181" s="4"/>
      <c r="PWV181" s="184"/>
      <c r="PWW181" s="66"/>
      <c r="PWX181" s="83"/>
      <c r="PWY181" s="230"/>
      <c r="PWZ181" s="121"/>
      <c r="PXA181" s="80"/>
      <c r="PXB181" s="4"/>
      <c r="PXC181" s="4"/>
      <c r="PXD181" s="4"/>
      <c r="PXE181" s="4"/>
      <c r="PXF181" s="184"/>
      <c r="PXG181" s="66"/>
      <c r="PXH181" s="83"/>
      <c r="PXI181" s="230"/>
      <c r="PXJ181" s="121"/>
      <c r="PXK181" s="80"/>
      <c r="PXL181" s="4"/>
      <c r="PXM181" s="4"/>
      <c r="PXN181" s="4"/>
      <c r="PXO181" s="4"/>
      <c r="PXP181" s="184"/>
      <c r="PXQ181" s="66"/>
      <c r="PXR181" s="83"/>
      <c r="PXS181" s="230"/>
      <c r="PXT181" s="121"/>
      <c r="PXU181" s="80"/>
      <c r="PXV181" s="4"/>
      <c r="PXW181" s="4"/>
      <c r="PXX181" s="4"/>
      <c r="PXY181" s="4"/>
      <c r="PXZ181" s="184"/>
      <c r="PYA181" s="66"/>
      <c r="PYB181" s="83"/>
      <c r="PYC181" s="230"/>
      <c r="PYD181" s="121"/>
      <c r="PYE181" s="80"/>
      <c r="PYF181" s="4"/>
      <c r="PYG181" s="4"/>
      <c r="PYH181" s="4"/>
      <c r="PYI181" s="4"/>
      <c r="PYJ181" s="184"/>
      <c r="PYK181" s="66"/>
      <c r="PYL181" s="83"/>
      <c r="PYM181" s="230"/>
      <c r="PYN181" s="121"/>
      <c r="PYO181" s="80"/>
      <c r="PYP181" s="4"/>
      <c r="PYQ181" s="4"/>
      <c r="PYR181" s="4"/>
      <c r="PYS181" s="4"/>
      <c r="PYT181" s="184"/>
      <c r="PYU181" s="66"/>
      <c r="PYV181" s="83"/>
      <c r="PYW181" s="230"/>
      <c r="PYX181" s="121"/>
      <c r="PYY181" s="80"/>
      <c r="PYZ181" s="4"/>
      <c r="PZA181" s="4"/>
      <c r="PZB181" s="4"/>
      <c r="PZC181" s="4"/>
      <c r="PZD181" s="184"/>
      <c r="PZE181" s="66"/>
      <c r="PZF181" s="83"/>
      <c r="PZG181" s="230"/>
      <c r="PZH181" s="121"/>
      <c r="PZI181" s="80"/>
      <c r="PZJ181" s="4"/>
      <c r="PZK181" s="4"/>
      <c r="PZL181" s="4"/>
      <c r="PZM181" s="4"/>
      <c r="PZN181" s="184"/>
      <c r="PZO181" s="66"/>
      <c r="PZP181" s="83"/>
      <c r="PZQ181" s="230"/>
      <c r="PZR181" s="121"/>
      <c r="PZS181" s="80"/>
      <c r="PZT181" s="4"/>
      <c r="PZU181" s="4"/>
      <c r="PZV181" s="4"/>
      <c r="PZW181" s="4"/>
      <c r="PZX181" s="184"/>
      <c r="PZY181" s="66"/>
      <c r="PZZ181" s="83"/>
      <c r="QAA181" s="230"/>
      <c r="QAB181" s="121"/>
      <c r="QAC181" s="80"/>
      <c r="QAD181" s="4"/>
      <c r="QAE181" s="4"/>
      <c r="QAF181" s="4"/>
      <c r="QAG181" s="4"/>
      <c r="QAH181" s="184"/>
      <c r="QAI181" s="66"/>
      <c r="QAJ181" s="83"/>
      <c r="QAK181" s="230"/>
      <c r="QAL181" s="121"/>
      <c r="QAM181" s="80"/>
      <c r="QAN181" s="4"/>
      <c r="QAO181" s="4"/>
      <c r="QAP181" s="4"/>
      <c r="QAQ181" s="4"/>
      <c r="QAR181" s="184"/>
      <c r="QAS181" s="66"/>
      <c r="QAT181" s="83"/>
      <c r="QAU181" s="230"/>
      <c r="QAV181" s="121"/>
      <c r="QAW181" s="80"/>
      <c r="QAX181" s="4"/>
      <c r="QAY181" s="4"/>
      <c r="QAZ181" s="4"/>
      <c r="QBA181" s="4"/>
      <c r="QBB181" s="184"/>
      <c r="QBC181" s="66"/>
      <c r="QBD181" s="83"/>
      <c r="QBE181" s="230"/>
      <c r="QBF181" s="121"/>
      <c r="QBG181" s="80"/>
      <c r="QBH181" s="4"/>
      <c r="QBI181" s="4"/>
      <c r="QBJ181" s="4"/>
      <c r="QBK181" s="4"/>
      <c r="QBL181" s="184"/>
      <c r="QBM181" s="66"/>
      <c r="QBN181" s="83"/>
      <c r="QBO181" s="230"/>
      <c r="QBP181" s="121"/>
      <c r="QBQ181" s="80"/>
      <c r="QBR181" s="4"/>
      <c r="QBS181" s="4"/>
      <c r="QBT181" s="4"/>
      <c r="QBU181" s="4"/>
      <c r="QBV181" s="184"/>
      <c r="QBW181" s="66"/>
      <c r="QBX181" s="83"/>
      <c r="QBY181" s="230"/>
      <c r="QBZ181" s="121"/>
      <c r="QCA181" s="80"/>
      <c r="QCB181" s="4"/>
      <c r="QCC181" s="4"/>
      <c r="QCD181" s="4"/>
      <c r="QCE181" s="4"/>
      <c r="QCF181" s="184"/>
      <c r="QCG181" s="66"/>
      <c r="QCH181" s="83"/>
      <c r="QCI181" s="230"/>
      <c r="QCJ181" s="121"/>
      <c r="QCK181" s="80"/>
      <c r="QCL181" s="4"/>
      <c r="QCM181" s="4"/>
      <c r="QCN181" s="4"/>
      <c r="QCO181" s="4"/>
      <c r="QCP181" s="184"/>
      <c r="QCQ181" s="66"/>
      <c r="QCR181" s="83"/>
      <c r="QCS181" s="230"/>
      <c r="QCT181" s="121"/>
      <c r="QCU181" s="80"/>
      <c r="QCV181" s="4"/>
      <c r="QCW181" s="4"/>
      <c r="QCX181" s="4"/>
      <c r="QCY181" s="4"/>
      <c r="QCZ181" s="184"/>
      <c r="QDA181" s="66"/>
      <c r="QDB181" s="83"/>
      <c r="QDC181" s="230"/>
      <c r="QDD181" s="121"/>
      <c r="QDE181" s="80"/>
      <c r="QDF181" s="4"/>
      <c r="QDG181" s="4"/>
      <c r="QDH181" s="4"/>
      <c r="QDI181" s="4"/>
      <c r="QDJ181" s="184"/>
      <c r="QDK181" s="66"/>
      <c r="QDL181" s="83"/>
      <c r="QDM181" s="230"/>
      <c r="QDN181" s="121"/>
      <c r="QDO181" s="80"/>
      <c r="QDP181" s="4"/>
      <c r="QDQ181" s="4"/>
      <c r="QDR181" s="4"/>
      <c r="QDS181" s="4"/>
      <c r="QDT181" s="184"/>
      <c r="QDU181" s="66"/>
      <c r="QDV181" s="83"/>
      <c r="QDW181" s="230"/>
      <c r="QDX181" s="121"/>
      <c r="QDY181" s="80"/>
      <c r="QDZ181" s="4"/>
      <c r="QEA181" s="4"/>
      <c r="QEB181" s="4"/>
      <c r="QEC181" s="4"/>
      <c r="QED181" s="184"/>
      <c r="QEE181" s="66"/>
      <c r="QEF181" s="83"/>
      <c r="QEG181" s="230"/>
      <c r="QEH181" s="121"/>
      <c r="QEI181" s="80"/>
      <c r="QEJ181" s="4"/>
      <c r="QEK181" s="4"/>
      <c r="QEL181" s="4"/>
      <c r="QEM181" s="4"/>
      <c r="QEN181" s="184"/>
      <c r="QEO181" s="66"/>
      <c r="QEP181" s="83"/>
      <c r="QEQ181" s="230"/>
      <c r="QER181" s="121"/>
      <c r="QES181" s="80"/>
      <c r="QET181" s="4"/>
      <c r="QEU181" s="4"/>
      <c r="QEV181" s="4"/>
      <c r="QEW181" s="4"/>
      <c r="QEX181" s="184"/>
      <c r="QEY181" s="66"/>
      <c r="QEZ181" s="83"/>
      <c r="QFA181" s="230"/>
      <c r="QFB181" s="121"/>
      <c r="QFC181" s="80"/>
      <c r="QFD181" s="4"/>
      <c r="QFE181" s="4"/>
      <c r="QFF181" s="4"/>
      <c r="QFG181" s="4"/>
      <c r="QFH181" s="184"/>
      <c r="QFI181" s="66"/>
      <c r="QFJ181" s="83"/>
      <c r="QFK181" s="230"/>
      <c r="QFL181" s="121"/>
      <c r="QFM181" s="80"/>
      <c r="QFN181" s="4"/>
      <c r="QFO181" s="4"/>
      <c r="QFP181" s="4"/>
      <c r="QFQ181" s="4"/>
      <c r="QFR181" s="184"/>
      <c r="QFS181" s="66"/>
      <c r="QFT181" s="83"/>
      <c r="QFU181" s="230"/>
      <c r="QFV181" s="121"/>
      <c r="QFW181" s="80"/>
      <c r="QFX181" s="4"/>
      <c r="QFY181" s="4"/>
      <c r="QFZ181" s="4"/>
      <c r="QGA181" s="4"/>
      <c r="QGB181" s="184"/>
      <c r="QGC181" s="66"/>
      <c r="QGD181" s="83"/>
      <c r="QGE181" s="230"/>
      <c r="QGF181" s="121"/>
      <c r="QGG181" s="80"/>
      <c r="QGH181" s="4"/>
      <c r="QGI181" s="4"/>
      <c r="QGJ181" s="4"/>
      <c r="QGK181" s="4"/>
      <c r="QGL181" s="184"/>
      <c r="QGM181" s="66"/>
      <c r="QGN181" s="83"/>
      <c r="QGO181" s="230"/>
      <c r="QGP181" s="121"/>
      <c r="QGQ181" s="80"/>
      <c r="QGR181" s="4"/>
      <c r="QGS181" s="4"/>
      <c r="QGT181" s="4"/>
      <c r="QGU181" s="4"/>
      <c r="QGV181" s="184"/>
      <c r="QGW181" s="66"/>
      <c r="QGX181" s="83"/>
      <c r="QGY181" s="230"/>
      <c r="QGZ181" s="121"/>
      <c r="QHA181" s="80"/>
      <c r="QHB181" s="4"/>
      <c r="QHC181" s="4"/>
      <c r="QHD181" s="4"/>
      <c r="QHE181" s="4"/>
      <c r="QHF181" s="184"/>
      <c r="QHG181" s="66"/>
      <c r="QHH181" s="83"/>
      <c r="QHI181" s="230"/>
      <c r="QHJ181" s="121"/>
      <c r="QHK181" s="80"/>
      <c r="QHL181" s="4"/>
      <c r="QHM181" s="4"/>
      <c r="QHN181" s="4"/>
      <c r="QHO181" s="4"/>
      <c r="QHP181" s="184"/>
      <c r="QHQ181" s="66"/>
      <c r="QHR181" s="83"/>
      <c r="QHS181" s="230"/>
      <c r="QHT181" s="121"/>
      <c r="QHU181" s="80"/>
      <c r="QHV181" s="4"/>
      <c r="QHW181" s="4"/>
      <c r="QHX181" s="4"/>
      <c r="QHY181" s="4"/>
      <c r="QHZ181" s="184"/>
      <c r="QIA181" s="66"/>
      <c r="QIB181" s="83"/>
      <c r="QIC181" s="230"/>
      <c r="QID181" s="121"/>
      <c r="QIE181" s="80"/>
      <c r="QIF181" s="4"/>
      <c r="QIG181" s="4"/>
      <c r="QIH181" s="4"/>
      <c r="QII181" s="4"/>
      <c r="QIJ181" s="184"/>
      <c r="QIK181" s="66"/>
      <c r="QIL181" s="83"/>
      <c r="QIM181" s="230"/>
      <c r="QIN181" s="121"/>
      <c r="QIO181" s="80"/>
      <c r="QIP181" s="4"/>
      <c r="QIQ181" s="4"/>
      <c r="QIR181" s="4"/>
      <c r="QIS181" s="4"/>
      <c r="QIT181" s="184"/>
      <c r="QIU181" s="66"/>
      <c r="QIV181" s="83"/>
      <c r="QIW181" s="230"/>
      <c r="QIX181" s="121"/>
      <c r="QIY181" s="80"/>
      <c r="QIZ181" s="4"/>
      <c r="QJA181" s="4"/>
      <c r="QJB181" s="4"/>
      <c r="QJC181" s="4"/>
      <c r="QJD181" s="184"/>
      <c r="QJE181" s="66"/>
      <c r="QJF181" s="83"/>
      <c r="QJG181" s="230"/>
      <c r="QJH181" s="121"/>
      <c r="QJI181" s="80"/>
      <c r="QJJ181" s="4"/>
      <c r="QJK181" s="4"/>
      <c r="QJL181" s="4"/>
      <c r="QJM181" s="4"/>
      <c r="QJN181" s="184"/>
      <c r="QJO181" s="66"/>
      <c r="QJP181" s="83"/>
      <c r="QJQ181" s="230"/>
      <c r="QJR181" s="121"/>
      <c r="QJS181" s="80"/>
      <c r="QJT181" s="4"/>
      <c r="QJU181" s="4"/>
      <c r="QJV181" s="4"/>
      <c r="QJW181" s="4"/>
      <c r="QJX181" s="184"/>
      <c r="QJY181" s="66"/>
      <c r="QJZ181" s="83"/>
      <c r="QKA181" s="230"/>
      <c r="QKB181" s="121"/>
      <c r="QKC181" s="80"/>
      <c r="QKD181" s="4"/>
      <c r="QKE181" s="4"/>
      <c r="QKF181" s="4"/>
      <c r="QKG181" s="4"/>
      <c r="QKH181" s="184"/>
      <c r="QKI181" s="66"/>
      <c r="QKJ181" s="83"/>
      <c r="QKK181" s="230"/>
      <c r="QKL181" s="121"/>
      <c r="QKM181" s="80"/>
      <c r="QKN181" s="4"/>
      <c r="QKO181" s="4"/>
      <c r="QKP181" s="4"/>
      <c r="QKQ181" s="4"/>
      <c r="QKR181" s="184"/>
      <c r="QKS181" s="66"/>
      <c r="QKT181" s="83"/>
      <c r="QKU181" s="230"/>
      <c r="QKV181" s="121"/>
      <c r="QKW181" s="80"/>
      <c r="QKX181" s="4"/>
      <c r="QKY181" s="4"/>
      <c r="QKZ181" s="4"/>
      <c r="QLA181" s="4"/>
      <c r="QLB181" s="184"/>
      <c r="QLC181" s="66"/>
      <c r="QLD181" s="83"/>
      <c r="QLE181" s="230"/>
      <c r="QLF181" s="121"/>
      <c r="QLG181" s="80"/>
      <c r="QLH181" s="4"/>
      <c r="QLI181" s="4"/>
      <c r="QLJ181" s="4"/>
      <c r="QLK181" s="4"/>
      <c r="QLL181" s="184"/>
      <c r="QLM181" s="66"/>
      <c r="QLN181" s="83"/>
      <c r="QLO181" s="230"/>
      <c r="QLP181" s="121"/>
      <c r="QLQ181" s="80"/>
      <c r="QLR181" s="4"/>
      <c r="QLS181" s="4"/>
      <c r="QLT181" s="4"/>
      <c r="QLU181" s="4"/>
      <c r="QLV181" s="184"/>
      <c r="QLW181" s="66"/>
      <c r="QLX181" s="83"/>
      <c r="QLY181" s="230"/>
      <c r="QLZ181" s="121"/>
      <c r="QMA181" s="80"/>
      <c r="QMB181" s="4"/>
      <c r="QMC181" s="4"/>
      <c r="QMD181" s="4"/>
      <c r="QME181" s="4"/>
      <c r="QMF181" s="184"/>
      <c r="QMG181" s="66"/>
      <c r="QMH181" s="83"/>
      <c r="QMI181" s="230"/>
      <c r="QMJ181" s="121"/>
      <c r="QMK181" s="80"/>
      <c r="QML181" s="4"/>
      <c r="QMM181" s="4"/>
      <c r="QMN181" s="4"/>
      <c r="QMO181" s="4"/>
      <c r="QMP181" s="184"/>
      <c r="QMQ181" s="66"/>
      <c r="QMR181" s="83"/>
      <c r="QMS181" s="230"/>
      <c r="QMT181" s="121"/>
      <c r="QMU181" s="80"/>
      <c r="QMV181" s="4"/>
      <c r="QMW181" s="4"/>
      <c r="QMX181" s="4"/>
      <c r="QMY181" s="4"/>
      <c r="QMZ181" s="184"/>
      <c r="QNA181" s="66"/>
      <c r="QNB181" s="83"/>
      <c r="QNC181" s="230"/>
      <c r="QND181" s="121"/>
      <c r="QNE181" s="80"/>
      <c r="QNF181" s="4"/>
      <c r="QNG181" s="4"/>
      <c r="QNH181" s="4"/>
      <c r="QNI181" s="4"/>
      <c r="QNJ181" s="184"/>
      <c r="QNK181" s="66"/>
      <c r="QNL181" s="83"/>
      <c r="QNM181" s="230"/>
      <c r="QNN181" s="121"/>
      <c r="QNO181" s="80"/>
      <c r="QNP181" s="4"/>
      <c r="QNQ181" s="4"/>
      <c r="QNR181" s="4"/>
      <c r="QNS181" s="4"/>
      <c r="QNT181" s="184"/>
      <c r="QNU181" s="66"/>
      <c r="QNV181" s="83"/>
      <c r="QNW181" s="230"/>
      <c r="QNX181" s="121"/>
      <c r="QNY181" s="80"/>
      <c r="QNZ181" s="4"/>
      <c r="QOA181" s="4"/>
      <c r="QOB181" s="4"/>
      <c r="QOC181" s="4"/>
      <c r="QOD181" s="184"/>
      <c r="QOE181" s="66"/>
      <c r="QOF181" s="83"/>
      <c r="QOG181" s="230"/>
      <c r="QOH181" s="121"/>
      <c r="QOI181" s="80"/>
      <c r="QOJ181" s="4"/>
      <c r="QOK181" s="4"/>
      <c r="QOL181" s="4"/>
      <c r="QOM181" s="4"/>
      <c r="QON181" s="184"/>
      <c r="QOO181" s="66"/>
      <c r="QOP181" s="83"/>
      <c r="QOQ181" s="230"/>
      <c r="QOR181" s="121"/>
      <c r="QOS181" s="80"/>
      <c r="QOT181" s="4"/>
      <c r="QOU181" s="4"/>
      <c r="QOV181" s="4"/>
      <c r="QOW181" s="4"/>
      <c r="QOX181" s="184"/>
      <c r="QOY181" s="66"/>
      <c r="QOZ181" s="83"/>
      <c r="QPA181" s="230"/>
      <c r="QPB181" s="121"/>
      <c r="QPC181" s="80"/>
      <c r="QPD181" s="4"/>
      <c r="QPE181" s="4"/>
      <c r="QPF181" s="4"/>
      <c r="QPG181" s="4"/>
      <c r="QPH181" s="184"/>
      <c r="QPI181" s="66"/>
      <c r="QPJ181" s="83"/>
      <c r="QPK181" s="230"/>
      <c r="QPL181" s="121"/>
      <c r="QPM181" s="80"/>
      <c r="QPN181" s="4"/>
      <c r="QPO181" s="4"/>
      <c r="QPP181" s="4"/>
      <c r="QPQ181" s="4"/>
      <c r="QPR181" s="184"/>
      <c r="QPS181" s="66"/>
      <c r="QPT181" s="83"/>
      <c r="QPU181" s="230"/>
      <c r="QPV181" s="121"/>
      <c r="QPW181" s="80"/>
      <c r="QPX181" s="4"/>
      <c r="QPY181" s="4"/>
      <c r="QPZ181" s="4"/>
      <c r="QQA181" s="4"/>
      <c r="QQB181" s="184"/>
      <c r="QQC181" s="66"/>
      <c r="QQD181" s="83"/>
      <c r="QQE181" s="230"/>
      <c r="QQF181" s="121"/>
      <c r="QQG181" s="80"/>
      <c r="QQH181" s="4"/>
      <c r="QQI181" s="4"/>
      <c r="QQJ181" s="4"/>
      <c r="QQK181" s="4"/>
      <c r="QQL181" s="184"/>
      <c r="QQM181" s="66"/>
      <c r="QQN181" s="83"/>
      <c r="QQO181" s="230"/>
      <c r="QQP181" s="121"/>
      <c r="QQQ181" s="80"/>
      <c r="QQR181" s="4"/>
      <c r="QQS181" s="4"/>
      <c r="QQT181" s="4"/>
      <c r="QQU181" s="4"/>
      <c r="QQV181" s="184"/>
      <c r="QQW181" s="66"/>
      <c r="QQX181" s="83"/>
      <c r="QQY181" s="230"/>
      <c r="QQZ181" s="121"/>
      <c r="QRA181" s="80"/>
      <c r="QRB181" s="4"/>
      <c r="QRC181" s="4"/>
      <c r="QRD181" s="4"/>
      <c r="QRE181" s="4"/>
      <c r="QRF181" s="184"/>
      <c r="QRG181" s="66"/>
      <c r="QRH181" s="83"/>
      <c r="QRI181" s="230"/>
      <c r="QRJ181" s="121"/>
      <c r="QRK181" s="80"/>
      <c r="QRL181" s="4"/>
      <c r="QRM181" s="4"/>
      <c r="QRN181" s="4"/>
      <c r="QRO181" s="4"/>
      <c r="QRP181" s="184"/>
      <c r="QRQ181" s="66"/>
      <c r="QRR181" s="83"/>
      <c r="QRS181" s="230"/>
      <c r="QRT181" s="121"/>
      <c r="QRU181" s="80"/>
      <c r="QRV181" s="4"/>
      <c r="QRW181" s="4"/>
      <c r="QRX181" s="4"/>
      <c r="QRY181" s="4"/>
      <c r="QRZ181" s="184"/>
      <c r="QSA181" s="66"/>
      <c r="QSB181" s="83"/>
      <c r="QSC181" s="230"/>
      <c r="QSD181" s="121"/>
      <c r="QSE181" s="80"/>
      <c r="QSF181" s="4"/>
      <c r="QSG181" s="4"/>
      <c r="QSH181" s="4"/>
      <c r="QSI181" s="4"/>
      <c r="QSJ181" s="184"/>
      <c r="QSK181" s="66"/>
      <c r="QSL181" s="83"/>
      <c r="QSM181" s="230"/>
      <c r="QSN181" s="121"/>
      <c r="QSO181" s="80"/>
      <c r="QSP181" s="4"/>
      <c r="QSQ181" s="4"/>
      <c r="QSR181" s="4"/>
      <c r="QSS181" s="4"/>
      <c r="QST181" s="184"/>
      <c r="QSU181" s="66"/>
      <c r="QSV181" s="83"/>
      <c r="QSW181" s="230"/>
      <c r="QSX181" s="121"/>
      <c r="QSY181" s="80"/>
      <c r="QSZ181" s="4"/>
      <c r="QTA181" s="4"/>
      <c r="QTB181" s="4"/>
      <c r="QTC181" s="4"/>
      <c r="QTD181" s="184"/>
      <c r="QTE181" s="66"/>
      <c r="QTF181" s="83"/>
      <c r="QTG181" s="230"/>
      <c r="QTH181" s="121"/>
      <c r="QTI181" s="80"/>
      <c r="QTJ181" s="4"/>
      <c r="QTK181" s="4"/>
      <c r="QTL181" s="4"/>
      <c r="QTM181" s="4"/>
      <c r="QTN181" s="184"/>
      <c r="QTO181" s="66"/>
      <c r="QTP181" s="83"/>
      <c r="QTQ181" s="230"/>
      <c r="QTR181" s="121"/>
      <c r="QTS181" s="80"/>
      <c r="QTT181" s="4"/>
      <c r="QTU181" s="4"/>
      <c r="QTV181" s="4"/>
      <c r="QTW181" s="4"/>
      <c r="QTX181" s="184"/>
      <c r="QTY181" s="66"/>
      <c r="QTZ181" s="83"/>
      <c r="QUA181" s="230"/>
      <c r="QUB181" s="121"/>
      <c r="QUC181" s="80"/>
      <c r="QUD181" s="4"/>
      <c r="QUE181" s="4"/>
      <c r="QUF181" s="4"/>
      <c r="QUG181" s="4"/>
      <c r="QUH181" s="184"/>
      <c r="QUI181" s="66"/>
      <c r="QUJ181" s="83"/>
      <c r="QUK181" s="230"/>
      <c r="QUL181" s="121"/>
      <c r="QUM181" s="80"/>
      <c r="QUN181" s="4"/>
      <c r="QUO181" s="4"/>
      <c r="QUP181" s="4"/>
      <c r="QUQ181" s="4"/>
      <c r="QUR181" s="184"/>
      <c r="QUS181" s="66"/>
      <c r="QUT181" s="83"/>
      <c r="QUU181" s="230"/>
      <c r="QUV181" s="121"/>
      <c r="QUW181" s="80"/>
      <c r="QUX181" s="4"/>
      <c r="QUY181" s="4"/>
      <c r="QUZ181" s="4"/>
      <c r="QVA181" s="4"/>
      <c r="QVB181" s="184"/>
      <c r="QVC181" s="66"/>
      <c r="QVD181" s="83"/>
      <c r="QVE181" s="230"/>
      <c r="QVF181" s="121"/>
      <c r="QVG181" s="80"/>
      <c r="QVH181" s="4"/>
      <c r="QVI181" s="4"/>
      <c r="QVJ181" s="4"/>
      <c r="QVK181" s="4"/>
      <c r="QVL181" s="184"/>
      <c r="QVM181" s="66"/>
      <c r="QVN181" s="83"/>
      <c r="QVO181" s="230"/>
      <c r="QVP181" s="121"/>
      <c r="QVQ181" s="80"/>
      <c r="QVR181" s="4"/>
      <c r="QVS181" s="4"/>
      <c r="QVT181" s="4"/>
      <c r="QVU181" s="4"/>
      <c r="QVV181" s="184"/>
      <c r="QVW181" s="66"/>
      <c r="QVX181" s="83"/>
      <c r="QVY181" s="230"/>
      <c r="QVZ181" s="121"/>
      <c r="QWA181" s="80"/>
      <c r="QWB181" s="4"/>
      <c r="QWC181" s="4"/>
      <c r="QWD181" s="4"/>
      <c r="QWE181" s="4"/>
      <c r="QWF181" s="184"/>
      <c r="QWG181" s="66"/>
      <c r="QWH181" s="83"/>
      <c r="QWI181" s="230"/>
      <c r="QWJ181" s="121"/>
      <c r="QWK181" s="80"/>
      <c r="QWL181" s="4"/>
      <c r="QWM181" s="4"/>
      <c r="QWN181" s="4"/>
      <c r="QWO181" s="4"/>
      <c r="QWP181" s="184"/>
      <c r="QWQ181" s="66"/>
      <c r="QWR181" s="83"/>
      <c r="QWS181" s="230"/>
      <c r="QWT181" s="121"/>
      <c r="QWU181" s="80"/>
      <c r="QWV181" s="4"/>
      <c r="QWW181" s="4"/>
      <c r="QWX181" s="4"/>
      <c r="QWY181" s="4"/>
      <c r="QWZ181" s="184"/>
      <c r="QXA181" s="66"/>
      <c r="QXB181" s="83"/>
      <c r="QXC181" s="230"/>
      <c r="QXD181" s="121"/>
      <c r="QXE181" s="80"/>
      <c r="QXF181" s="4"/>
      <c r="QXG181" s="4"/>
      <c r="QXH181" s="4"/>
      <c r="QXI181" s="4"/>
      <c r="QXJ181" s="184"/>
      <c r="QXK181" s="66"/>
      <c r="QXL181" s="83"/>
      <c r="QXM181" s="230"/>
      <c r="QXN181" s="121"/>
      <c r="QXO181" s="80"/>
      <c r="QXP181" s="4"/>
      <c r="QXQ181" s="4"/>
      <c r="QXR181" s="4"/>
      <c r="QXS181" s="4"/>
      <c r="QXT181" s="184"/>
      <c r="QXU181" s="66"/>
      <c r="QXV181" s="83"/>
      <c r="QXW181" s="230"/>
      <c r="QXX181" s="121"/>
      <c r="QXY181" s="80"/>
      <c r="QXZ181" s="4"/>
      <c r="QYA181" s="4"/>
      <c r="QYB181" s="4"/>
      <c r="QYC181" s="4"/>
      <c r="QYD181" s="184"/>
      <c r="QYE181" s="66"/>
      <c r="QYF181" s="83"/>
      <c r="QYG181" s="230"/>
      <c r="QYH181" s="121"/>
      <c r="QYI181" s="80"/>
      <c r="QYJ181" s="4"/>
      <c r="QYK181" s="4"/>
      <c r="QYL181" s="4"/>
      <c r="QYM181" s="4"/>
      <c r="QYN181" s="184"/>
      <c r="QYO181" s="66"/>
      <c r="QYP181" s="83"/>
      <c r="QYQ181" s="230"/>
      <c r="QYR181" s="121"/>
      <c r="QYS181" s="80"/>
      <c r="QYT181" s="4"/>
      <c r="QYU181" s="4"/>
      <c r="QYV181" s="4"/>
      <c r="QYW181" s="4"/>
      <c r="QYX181" s="184"/>
      <c r="QYY181" s="66"/>
      <c r="QYZ181" s="83"/>
      <c r="QZA181" s="230"/>
      <c r="QZB181" s="121"/>
      <c r="QZC181" s="80"/>
      <c r="QZD181" s="4"/>
      <c r="QZE181" s="4"/>
      <c r="QZF181" s="4"/>
      <c r="QZG181" s="4"/>
      <c r="QZH181" s="184"/>
      <c r="QZI181" s="66"/>
      <c r="QZJ181" s="83"/>
      <c r="QZK181" s="230"/>
      <c r="QZL181" s="121"/>
      <c r="QZM181" s="80"/>
      <c r="QZN181" s="4"/>
      <c r="QZO181" s="4"/>
      <c r="QZP181" s="4"/>
      <c r="QZQ181" s="4"/>
      <c r="QZR181" s="184"/>
      <c r="QZS181" s="66"/>
      <c r="QZT181" s="83"/>
      <c r="QZU181" s="230"/>
      <c r="QZV181" s="121"/>
      <c r="QZW181" s="80"/>
      <c r="QZX181" s="4"/>
      <c r="QZY181" s="4"/>
      <c r="QZZ181" s="4"/>
      <c r="RAA181" s="4"/>
      <c r="RAB181" s="184"/>
      <c r="RAC181" s="66"/>
      <c r="RAD181" s="83"/>
      <c r="RAE181" s="230"/>
      <c r="RAF181" s="121"/>
      <c r="RAG181" s="80"/>
      <c r="RAH181" s="4"/>
      <c r="RAI181" s="4"/>
      <c r="RAJ181" s="4"/>
      <c r="RAK181" s="4"/>
      <c r="RAL181" s="184"/>
      <c r="RAM181" s="66"/>
      <c r="RAN181" s="83"/>
      <c r="RAO181" s="230"/>
      <c r="RAP181" s="121"/>
      <c r="RAQ181" s="80"/>
      <c r="RAR181" s="4"/>
      <c r="RAS181" s="4"/>
      <c r="RAT181" s="4"/>
      <c r="RAU181" s="4"/>
      <c r="RAV181" s="184"/>
      <c r="RAW181" s="66"/>
      <c r="RAX181" s="83"/>
      <c r="RAY181" s="230"/>
      <c r="RAZ181" s="121"/>
      <c r="RBA181" s="80"/>
      <c r="RBB181" s="4"/>
      <c r="RBC181" s="4"/>
      <c r="RBD181" s="4"/>
      <c r="RBE181" s="4"/>
      <c r="RBF181" s="184"/>
      <c r="RBG181" s="66"/>
      <c r="RBH181" s="83"/>
      <c r="RBI181" s="230"/>
      <c r="RBJ181" s="121"/>
      <c r="RBK181" s="80"/>
      <c r="RBL181" s="4"/>
      <c r="RBM181" s="4"/>
      <c r="RBN181" s="4"/>
      <c r="RBO181" s="4"/>
      <c r="RBP181" s="184"/>
      <c r="RBQ181" s="66"/>
      <c r="RBR181" s="83"/>
      <c r="RBS181" s="230"/>
      <c r="RBT181" s="121"/>
      <c r="RBU181" s="80"/>
      <c r="RBV181" s="4"/>
      <c r="RBW181" s="4"/>
      <c r="RBX181" s="4"/>
      <c r="RBY181" s="4"/>
      <c r="RBZ181" s="184"/>
      <c r="RCA181" s="66"/>
      <c r="RCB181" s="83"/>
      <c r="RCC181" s="230"/>
      <c r="RCD181" s="121"/>
      <c r="RCE181" s="80"/>
      <c r="RCF181" s="4"/>
      <c r="RCG181" s="4"/>
      <c r="RCH181" s="4"/>
      <c r="RCI181" s="4"/>
      <c r="RCJ181" s="184"/>
      <c r="RCK181" s="66"/>
      <c r="RCL181" s="83"/>
      <c r="RCM181" s="230"/>
      <c r="RCN181" s="121"/>
      <c r="RCO181" s="80"/>
      <c r="RCP181" s="4"/>
      <c r="RCQ181" s="4"/>
      <c r="RCR181" s="4"/>
      <c r="RCS181" s="4"/>
      <c r="RCT181" s="184"/>
      <c r="RCU181" s="66"/>
      <c r="RCV181" s="83"/>
      <c r="RCW181" s="230"/>
      <c r="RCX181" s="121"/>
      <c r="RCY181" s="80"/>
      <c r="RCZ181" s="4"/>
      <c r="RDA181" s="4"/>
      <c r="RDB181" s="4"/>
      <c r="RDC181" s="4"/>
      <c r="RDD181" s="184"/>
      <c r="RDE181" s="66"/>
      <c r="RDF181" s="83"/>
      <c r="RDG181" s="230"/>
      <c r="RDH181" s="121"/>
      <c r="RDI181" s="80"/>
      <c r="RDJ181" s="4"/>
      <c r="RDK181" s="4"/>
      <c r="RDL181" s="4"/>
      <c r="RDM181" s="4"/>
      <c r="RDN181" s="184"/>
      <c r="RDO181" s="66"/>
      <c r="RDP181" s="83"/>
      <c r="RDQ181" s="230"/>
      <c r="RDR181" s="121"/>
      <c r="RDS181" s="80"/>
      <c r="RDT181" s="4"/>
      <c r="RDU181" s="4"/>
      <c r="RDV181" s="4"/>
      <c r="RDW181" s="4"/>
      <c r="RDX181" s="184"/>
      <c r="RDY181" s="66"/>
      <c r="RDZ181" s="83"/>
      <c r="REA181" s="230"/>
      <c r="REB181" s="121"/>
      <c r="REC181" s="80"/>
      <c r="RED181" s="4"/>
      <c r="REE181" s="4"/>
      <c r="REF181" s="4"/>
      <c r="REG181" s="4"/>
      <c r="REH181" s="184"/>
      <c r="REI181" s="66"/>
      <c r="REJ181" s="83"/>
      <c r="REK181" s="230"/>
      <c r="REL181" s="121"/>
      <c r="REM181" s="80"/>
      <c r="REN181" s="4"/>
      <c r="REO181" s="4"/>
      <c r="REP181" s="4"/>
      <c r="REQ181" s="4"/>
      <c r="RER181" s="184"/>
      <c r="RES181" s="66"/>
      <c r="RET181" s="83"/>
      <c r="REU181" s="230"/>
      <c r="REV181" s="121"/>
      <c r="REW181" s="80"/>
      <c r="REX181" s="4"/>
      <c r="REY181" s="4"/>
      <c r="REZ181" s="4"/>
      <c r="RFA181" s="4"/>
      <c r="RFB181" s="184"/>
      <c r="RFC181" s="66"/>
      <c r="RFD181" s="83"/>
      <c r="RFE181" s="230"/>
      <c r="RFF181" s="121"/>
      <c r="RFG181" s="80"/>
      <c r="RFH181" s="4"/>
      <c r="RFI181" s="4"/>
      <c r="RFJ181" s="4"/>
      <c r="RFK181" s="4"/>
      <c r="RFL181" s="184"/>
      <c r="RFM181" s="66"/>
      <c r="RFN181" s="83"/>
      <c r="RFO181" s="230"/>
      <c r="RFP181" s="121"/>
      <c r="RFQ181" s="80"/>
      <c r="RFR181" s="4"/>
      <c r="RFS181" s="4"/>
      <c r="RFT181" s="4"/>
      <c r="RFU181" s="4"/>
      <c r="RFV181" s="184"/>
      <c r="RFW181" s="66"/>
      <c r="RFX181" s="83"/>
      <c r="RFY181" s="230"/>
      <c r="RFZ181" s="121"/>
      <c r="RGA181" s="80"/>
      <c r="RGB181" s="4"/>
      <c r="RGC181" s="4"/>
      <c r="RGD181" s="4"/>
      <c r="RGE181" s="4"/>
      <c r="RGF181" s="184"/>
      <c r="RGG181" s="66"/>
      <c r="RGH181" s="83"/>
      <c r="RGI181" s="230"/>
      <c r="RGJ181" s="121"/>
      <c r="RGK181" s="80"/>
      <c r="RGL181" s="4"/>
      <c r="RGM181" s="4"/>
      <c r="RGN181" s="4"/>
      <c r="RGO181" s="4"/>
      <c r="RGP181" s="184"/>
      <c r="RGQ181" s="66"/>
      <c r="RGR181" s="83"/>
      <c r="RGS181" s="230"/>
      <c r="RGT181" s="121"/>
      <c r="RGU181" s="80"/>
      <c r="RGV181" s="4"/>
      <c r="RGW181" s="4"/>
      <c r="RGX181" s="4"/>
      <c r="RGY181" s="4"/>
      <c r="RGZ181" s="184"/>
      <c r="RHA181" s="66"/>
      <c r="RHB181" s="83"/>
      <c r="RHC181" s="230"/>
      <c r="RHD181" s="121"/>
      <c r="RHE181" s="80"/>
      <c r="RHF181" s="4"/>
      <c r="RHG181" s="4"/>
      <c r="RHH181" s="4"/>
      <c r="RHI181" s="4"/>
      <c r="RHJ181" s="184"/>
      <c r="RHK181" s="66"/>
      <c r="RHL181" s="83"/>
      <c r="RHM181" s="230"/>
      <c r="RHN181" s="121"/>
      <c r="RHO181" s="80"/>
      <c r="RHP181" s="4"/>
      <c r="RHQ181" s="4"/>
      <c r="RHR181" s="4"/>
      <c r="RHS181" s="4"/>
      <c r="RHT181" s="184"/>
      <c r="RHU181" s="66"/>
      <c r="RHV181" s="83"/>
      <c r="RHW181" s="230"/>
      <c r="RHX181" s="121"/>
      <c r="RHY181" s="80"/>
      <c r="RHZ181" s="4"/>
      <c r="RIA181" s="4"/>
      <c r="RIB181" s="4"/>
      <c r="RIC181" s="4"/>
      <c r="RID181" s="184"/>
      <c r="RIE181" s="66"/>
      <c r="RIF181" s="83"/>
      <c r="RIG181" s="230"/>
      <c r="RIH181" s="121"/>
      <c r="RII181" s="80"/>
      <c r="RIJ181" s="4"/>
      <c r="RIK181" s="4"/>
      <c r="RIL181" s="4"/>
      <c r="RIM181" s="4"/>
      <c r="RIN181" s="184"/>
      <c r="RIO181" s="66"/>
      <c r="RIP181" s="83"/>
      <c r="RIQ181" s="230"/>
      <c r="RIR181" s="121"/>
      <c r="RIS181" s="80"/>
      <c r="RIT181" s="4"/>
      <c r="RIU181" s="4"/>
      <c r="RIV181" s="4"/>
      <c r="RIW181" s="4"/>
      <c r="RIX181" s="184"/>
      <c r="RIY181" s="66"/>
      <c r="RIZ181" s="83"/>
      <c r="RJA181" s="230"/>
      <c r="RJB181" s="121"/>
      <c r="RJC181" s="80"/>
      <c r="RJD181" s="4"/>
      <c r="RJE181" s="4"/>
      <c r="RJF181" s="4"/>
      <c r="RJG181" s="4"/>
      <c r="RJH181" s="184"/>
      <c r="RJI181" s="66"/>
      <c r="RJJ181" s="83"/>
      <c r="RJK181" s="230"/>
      <c r="RJL181" s="121"/>
      <c r="RJM181" s="80"/>
      <c r="RJN181" s="4"/>
      <c r="RJO181" s="4"/>
      <c r="RJP181" s="4"/>
      <c r="RJQ181" s="4"/>
      <c r="RJR181" s="184"/>
      <c r="RJS181" s="66"/>
      <c r="RJT181" s="83"/>
      <c r="RJU181" s="230"/>
      <c r="RJV181" s="121"/>
      <c r="RJW181" s="80"/>
      <c r="RJX181" s="4"/>
      <c r="RJY181" s="4"/>
      <c r="RJZ181" s="4"/>
      <c r="RKA181" s="4"/>
      <c r="RKB181" s="184"/>
      <c r="RKC181" s="66"/>
      <c r="RKD181" s="83"/>
      <c r="RKE181" s="230"/>
      <c r="RKF181" s="121"/>
      <c r="RKG181" s="80"/>
      <c r="RKH181" s="4"/>
      <c r="RKI181" s="4"/>
      <c r="RKJ181" s="4"/>
      <c r="RKK181" s="4"/>
      <c r="RKL181" s="184"/>
      <c r="RKM181" s="66"/>
      <c r="RKN181" s="83"/>
      <c r="RKO181" s="230"/>
      <c r="RKP181" s="121"/>
      <c r="RKQ181" s="80"/>
      <c r="RKR181" s="4"/>
      <c r="RKS181" s="4"/>
      <c r="RKT181" s="4"/>
      <c r="RKU181" s="4"/>
      <c r="RKV181" s="184"/>
      <c r="RKW181" s="66"/>
      <c r="RKX181" s="83"/>
      <c r="RKY181" s="230"/>
      <c r="RKZ181" s="121"/>
      <c r="RLA181" s="80"/>
      <c r="RLB181" s="4"/>
      <c r="RLC181" s="4"/>
      <c r="RLD181" s="4"/>
      <c r="RLE181" s="4"/>
      <c r="RLF181" s="184"/>
      <c r="RLG181" s="66"/>
      <c r="RLH181" s="83"/>
      <c r="RLI181" s="230"/>
      <c r="RLJ181" s="121"/>
      <c r="RLK181" s="80"/>
      <c r="RLL181" s="4"/>
      <c r="RLM181" s="4"/>
      <c r="RLN181" s="4"/>
      <c r="RLO181" s="4"/>
      <c r="RLP181" s="184"/>
      <c r="RLQ181" s="66"/>
      <c r="RLR181" s="83"/>
      <c r="RLS181" s="230"/>
      <c r="RLT181" s="121"/>
      <c r="RLU181" s="80"/>
      <c r="RLV181" s="4"/>
      <c r="RLW181" s="4"/>
      <c r="RLX181" s="4"/>
      <c r="RLY181" s="4"/>
      <c r="RLZ181" s="184"/>
      <c r="RMA181" s="66"/>
      <c r="RMB181" s="83"/>
      <c r="RMC181" s="230"/>
      <c r="RMD181" s="121"/>
      <c r="RME181" s="80"/>
      <c r="RMF181" s="4"/>
      <c r="RMG181" s="4"/>
      <c r="RMH181" s="4"/>
      <c r="RMI181" s="4"/>
      <c r="RMJ181" s="184"/>
      <c r="RMK181" s="66"/>
      <c r="RML181" s="83"/>
      <c r="RMM181" s="230"/>
      <c r="RMN181" s="121"/>
      <c r="RMO181" s="80"/>
      <c r="RMP181" s="4"/>
      <c r="RMQ181" s="4"/>
      <c r="RMR181" s="4"/>
      <c r="RMS181" s="4"/>
      <c r="RMT181" s="184"/>
      <c r="RMU181" s="66"/>
      <c r="RMV181" s="83"/>
      <c r="RMW181" s="230"/>
      <c r="RMX181" s="121"/>
      <c r="RMY181" s="80"/>
      <c r="RMZ181" s="4"/>
      <c r="RNA181" s="4"/>
      <c r="RNB181" s="4"/>
      <c r="RNC181" s="4"/>
      <c r="RND181" s="184"/>
      <c r="RNE181" s="66"/>
      <c r="RNF181" s="83"/>
      <c r="RNG181" s="230"/>
      <c r="RNH181" s="121"/>
      <c r="RNI181" s="80"/>
      <c r="RNJ181" s="4"/>
      <c r="RNK181" s="4"/>
      <c r="RNL181" s="4"/>
      <c r="RNM181" s="4"/>
      <c r="RNN181" s="184"/>
      <c r="RNO181" s="66"/>
      <c r="RNP181" s="83"/>
      <c r="RNQ181" s="230"/>
      <c r="RNR181" s="121"/>
      <c r="RNS181" s="80"/>
      <c r="RNT181" s="4"/>
      <c r="RNU181" s="4"/>
      <c r="RNV181" s="4"/>
      <c r="RNW181" s="4"/>
      <c r="RNX181" s="184"/>
      <c r="RNY181" s="66"/>
      <c r="RNZ181" s="83"/>
      <c r="ROA181" s="230"/>
      <c r="ROB181" s="121"/>
      <c r="ROC181" s="80"/>
      <c r="ROD181" s="4"/>
      <c r="ROE181" s="4"/>
      <c r="ROF181" s="4"/>
      <c r="ROG181" s="4"/>
      <c r="ROH181" s="184"/>
      <c r="ROI181" s="66"/>
      <c r="ROJ181" s="83"/>
      <c r="ROK181" s="230"/>
      <c r="ROL181" s="121"/>
      <c r="ROM181" s="80"/>
      <c r="RON181" s="4"/>
      <c r="ROO181" s="4"/>
      <c r="ROP181" s="4"/>
      <c r="ROQ181" s="4"/>
      <c r="ROR181" s="184"/>
      <c r="ROS181" s="66"/>
      <c r="ROT181" s="83"/>
      <c r="ROU181" s="230"/>
      <c r="ROV181" s="121"/>
      <c r="ROW181" s="80"/>
      <c r="ROX181" s="4"/>
      <c r="ROY181" s="4"/>
      <c r="ROZ181" s="4"/>
      <c r="RPA181" s="4"/>
      <c r="RPB181" s="184"/>
      <c r="RPC181" s="66"/>
      <c r="RPD181" s="83"/>
      <c r="RPE181" s="230"/>
      <c r="RPF181" s="121"/>
      <c r="RPG181" s="80"/>
      <c r="RPH181" s="4"/>
      <c r="RPI181" s="4"/>
      <c r="RPJ181" s="4"/>
      <c r="RPK181" s="4"/>
      <c r="RPL181" s="184"/>
      <c r="RPM181" s="66"/>
      <c r="RPN181" s="83"/>
      <c r="RPO181" s="230"/>
      <c r="RPP181" s="121"/>
      <c r="RPQ181" s="80"/>
      <c r="RPR181" s="4"/>
      <c r="RPS181" s="4"/>
      <c r="RPT181" s="4"/>
      <c r="RPU181" s="4"/>
      <c r="RPV181" s="184"/>
      <c r="RPW181" s="66"/>
      <c r="RPX181" s="83"/>
      <c r="RPY181" s="230"/>
      <c r="RPZ181" s="121"/>
      <c r="RQA181" s="80"/>
      <c r="RQB181" s="4"/>
      <c r="RQC181" s="4"/>
      <c r="RQD181" s="4"/>
      <c r="RQE181" s="4"/>
      <c r="RQF181" s="184"/>
      <c r="RQG181" s="66"/>
      <c r="RQH181" s="83"/>
      <c r="RQI181" s="230"/>
      <c r="RQJ181" s="121"/>
      <c r="RQK181" s="80"/>
      <c r="RQL181" s="4"/>
      <c r="RQM181" s="4"/>
      <c r="RQN181" s="4"/>
      <c r="RQO181" s="4"/>
      <c r="RQP181" s="184"/>
      <c r="RQQ181" s="66"/>
      <c r="RQR181" s="83"/>
      <c r="RQS181" s="230"/>
      <c r="RQT181" s="121"/>
      <c r="RQU181" s="80"/>
      <c r="RQV181" s="4"/>
      <c r="RQW181" s="4"/>
      <c r="RQX181" s="4"/>
      <c r="RQY181" s="4"/>
      <c r="RQZ181" s="184"/>
      <c r="RRA181" s="66"/>
      <c r="RRB181" s="83"/>
      <c r="RRC181" s="230"/>
      <c r="RRD181" s="121"/>
      <c r="RRE181" s="80"/>
      <c r="RRF181" s="4"/>
      <c r="RRG181" s="4"/>
      <c r="RRH181" s="4"/>
      <c r="RRI181" s="4"/>
      <c r="RRJ181" s="184"/>
      <c r="RRK181" s="66"/>
      <c r="RRL181" s="83"/>
      <c r="RRM181" s="230"/>
      <c r="RRN181" s="121"/>
      <c r="RRO181" s="80"/>
      <c r="RRP181" s="4"/>
      <c r="RRQ181" s="4"/>
      <c r="RRR181" s="4"/>
      <c r="RRS181" s="4"/>
      <c r="RRT181" s="184"/>
      <c r="RRU181" s="66"/>
      <c r="RRV181" s="83"/>
      <c r="RRW181" s="230"/>
      <c r="RRX181" s="121"/>
      <c r="RRY181" s="80"/>
      <c r="RRZ181" s="4"/>
      <c r="RSA181" s="4"/>
      <c r="RSB181" s="4"/>
      <c r="RSC181" s="4"/>
      <c r="RSD181" s="184"/>
      <c r="RSE181" s="66"/>
      <c r="RSF181" s="83"/>
      <c r="RSG181" s="230"/>
      <c r="RSH181" s="121"/>
      <c r="RSI181" s="80"/>
      <c r="RSJ181" s="4"/>
      <c r="RSK181" s="4"/>
      <c r="RSL181" s="4"/>
      <c r="RSM181" s="4"/>
      <c r="RSN181" s="184"/>
      <c r="RSO181" s="66"/>
      <c r="RSP181" s="83"/>
      <c r="RSQ181" s="230"/>
      <c r="RSR181" s="121"/>
      <c r="RSS181" s="80"/>
      <c r="RST181" s="4"/>
      <c r="RSU181" s="4"/>
      <c r="RSV181" s="4"/>
      <c r="RSW181" s="4"/>
      <c r="RSX181" s="184"/>
      <c r="RSY181" s="66"/>
      <c r="RSZ181" s="83"/>
      <c r="RTA181" s="230"/>
      <c r="RTB181" s="121"/>
      <c r="RTC181" s="80"/>
      <c r="RTD181" s="4"/>
      <c r="RTE181" s="4"/>
      <c r="RTF181" s="4"/>
      <c r="RTG181" s="4"/>
      <c r="RTH181" s="184"/>
      <c r="RTI181" s="66"/>
      <c r="RTJ181" s="83"/>
      <c r="RTK181" s="230"/>
      <c r="RTL181" s="121"/>
      <c r="RTM181" s="80"/>
      <c r="RTN181" s="4"/>
      <c r="RTO181" s="4"/>
      <c r="RTP181" s="4"/>
      <c r="RTQ181" s="4"/>
      <c r="RTR181" s="184"/>
      <c r="RTS181" s="66"/>
      <c r="RTT181" s="83"/>
      <c r="RTU181" s="230"/>
      <c r="RTV181" s="121"/>
      <c r="RTW181" s="80"/>
      <c r="RTX181" s="4"/>
      <c r="RTY181" s="4"/>
      <c r="RTZ181" s="4"/>
      <c r="RUA181" s="4"/>
      <c r="RUB181" s="184"/>
      <c r="RUC181" s="66"/>
      <c r="RUD181" s="83"/>
      <c r="RUE181" s="230"/>
      <c r="RUF181" s="121"/>
      <c r="RUG181" s="80"/>
      <c r="RUH181" s="4"/>
      <c r="RUI181" s="4"/>
      <c r="RUJ181" s="4"/>
      <c r="RUK181" s="4"/>
      <c r="RUL181" s="184"/>
      <c r="RUM181" s="66"/>
      <c r="RUN181" s="83"/>
      <c r="RUO181" s="230"/>
      <c r="RUP181" s="121"/>
      <c r="RUQ181" s="80"/>
      <c r="RUR181" s="4"/>
      <c r="RUS181" s="4"/>
      <c r="RUT181" s="4"/>
      <c r="RUU181" s="4"/>
      <c r="RUV181" s="184"/>
      <c r="RUW181" s="66"/>
      <c r="RUX181" s="83"/>
      <c r="RUY181" s="230"/>
      <c r="RUZ181" s="121"/>
      <c r="RVA181" s="80"/>
      <c r="RVB181" s="4"/>
      <c r="RVC181" s="4"/>
      <c r="RVD181" s="4"/>
      <c r="RVE181" s="4"/>
      <c r="RVF181" s="184"/>
      <c r="RVG181" s="66"/>
      <c r="RVH181" s="83"/>
      <c r="RVI181" s="230"/>
      <c r="RVJ181" s="121"/>
      <c r="RVK181" s="80"/>
      <c r="RVL181" s="4"/>
      <c r="RVM181" s="4"/>
      <c r="RVN181" s="4"/>
      <c r="RVO181" s="4"/>
      <c r="RVP181" s="184"/>
      <c r="RVQ181" s="66"/>
      <c r="RVR181" s="83"/>
      <c r="RVS181" s="230"/>
      <c r="RVT181" s="121"/>
      <c r="RVU181" s="80"/>
      <c r="RVV181" s="4"/>
      <c r="RVW181" s="4"/>
      <c r="RVX181" s="4"/>
      <c r="RVY181" s="4"/>
      <c r="RVZ181" s="184"/>
      <c r="RWA181" s="66"/>
      <c r="RWB181" s="83"/>
      <c r="RWC181" s="230"/>
      <c r="RWD181" s="121"/>
      <c r="RWE181" s="80"/>
      <c r="RWF181" s="4"/>
      <c r="RWG181" s="4"/>
      <c r="RWH181" s="4"/>
      <c r="RWI181" s="4"/>
      <c r="RWJ181" s="184"/>
      <c r="RWK181" s="66"/>
      <c r="RWL181" s="83"/>
      <c r="RWM181" s="230"/>
      <c r="RWN181" s="121"/>
      <c r="RWO181" s="80"/>
      <c r="RWP181" s="4"/>
      <c r="RWQ181" s="4"/>
      <c r="RWR181" s="4"/>
      <c r="RWS181" s="4"/>
      <c r="RWT181" s="184"/>
      <c r="RWU181" s="66"/>
      <c r="RWV181" s="83"/>
      <c r="RWW181" s="230"/>
      <c r="RWX181" s="121"/>
      <c r="RWY181" s="80"/>
      <c r="RWZ181" s="4"/>
      <c r="RXA181" s="4"/>
      <c r="RXB181" s="4"/>
      <c r="RXC181" s="4"/>
      <c r="RXD181" s="184"/>
      <c r="RXE181" s="66"/>
      <c r="RXF181" s="83"/>
      <c r="RXG181" s="230"/>
      <c r="RXH181" s="121"/>
      <c r="RXI181" s="80"/>
      <c r="RXJ181" s="4"/>
      <c r="RXK181" s="4"/>
      <c r="RXL181" s="4"/>
      <c r="RXM181" s="4"/>
      <c r="RXN181" s="184"/>
      <c r="RXO181" s="66"/>
      <c r="RXP181" s="83"/>
      <c r="RXQ181" s="230"/>
      <c r="RXR181" s="121"/>
      <c r="RXS181" s="80"/>
      <c r="RXT181" s="4"/>
      <c r="RXU181" s="4"/>
      <c r="RXV181" s="4"/>
      <c r="RXW181" s="4"/>
      <c r="RXX181" s="184"/>
      <c r="RXY181" s="66"/>
      <c r="RXZ181" s="83"/>
      <c r="RYA181" s="230"/>
      <c r="RYB181" s="121"/>
      <c r="RYC181" s="80"/>
      <c r="RYD181" s="4"/>
      <c r="RYE181" s="4"/>
      <c r="RYF181" s="4"/>
      <c r="RYG181" s="4"/>
      <c r="RYH181" s="184"/>
      <c r="RYI181" s="66"/>
      <c r="RYJ181" s="83"/>
      <c r="RYK181" s="230"/>
      <c r="RYL181" s="121"/>
      <c r="RYM181" s="80"/>
      <c r="RYN181" s="4"/>
      <c r="RYO181" s="4"/>
      <c r="RYP181" s="4"/>
      <c r="RYQ181" s="4"/>
      <c r="RYR181" s="184"/>
      <c r="RYS181" s="66"/>
      <c r="RYT181" s="83"/>
      <c r="RYU181" s="230"/>
      <c r="RYV181" s="121"/>
      <c r="RYW181" s="80"/>
      <c r="RYX181" s="4"/>
      <c r="RYY181" s="4"/>
      <c r="RYZ181" s="4"/>
      <c r="RZA181" s="4"/>
      <c r="RZB181" s="184"/>
      <c r="RZC181" s="66"/>
      <c r="RZD181" s="83"/>
      <c r="RZE181" s="230"/>
      <c r="RZF181" s="121"/>
      <c r="RZG181" s="80"/>
      <c r="RZH181" s="4"/>
      <c r="RZI181" s="4"/>
      <c r="RZJ181" s="4"/>
      <c r="RZK181" s="4"/>
      <c r="RZL181" s="184"/>
      <c r="RZM181" s="66"/>
      <c r="RZN181" s="83"/>
      <c r="RZO181" s="230"/>
      <c r="RZP181" s="121"/>
      <c r="RZQ181" s="80"/>
      <c r="RZR181" s="4"/>
      <c r="RZS181" s="4"/>
      <c r="RZT181" s="4"/>
      <c r="RZU181" s="4"/>
      <c r="RZV181" s="184"/>
      <c r="RZW181" s="66"/>
      <c r="RZX181" s="83"/>
      <c r="RZY181" s="230"/>
      <c r="RZZ181" s="121"/>
      <c r="SAA181" s="80"/>
      <c r="SAB181" s="4"/>
      <c r="SAC181" s="4"/>
      <c r="SAD181" s="4"/>
      <c r="SAE181" s="4"/>
      <c r="SAF181" s="184"/>
      <c r="SAG181" s="66"/>
      <c r="SAH181" s="83"/>
      <c r="SAI181" s="230"/>
      <c r="SAJ181" s="121"/>
      <c r="SAK181" s="80"/>
      <c r="SAL181" s="4"/>
      <c r="SAM181" s="4"/>
      <c r="SAN181" s="4"/>
      <c r="SAO181" s="4"/>
      <c r="SAP181" s="184"/>
      <c r="SAQ181" s="66"/>
      <c r="SAR181" s="83"/>
      <c r="SAS181" s="230"/>
      <c r="SAT181" s="121"/>
      <c r="SAU181" s="80"/>
      <c r="SAV181" s="4"/>
      <c r="SAW181" s="4"/>
      <c r="SAX181" s="4"/>
      <c r="SAY181" s="4"/>
      <c r="SAZ181" s="184"/>
      <c r="SBA181" s="66"/>
      <c r="SBB181" s="83"/>
      <c r="SBC181" s="230"/>
      <c r="SBD181" s="121"/>
      <c r="SBE181" s="80"/>
      <c r="SBF181" s="4"/>
      <c r="SBG181" s="4"/>
      <c r="SBH181" s="4"/>
      <c r="SBI181" s="4"/>
      <c r="SBJ181" s="184"/>
      <c r="SBK181" s="66"/>
      <c r="SBL181" s="83"/>
      <c r="SBM181" s="230"/>
      <c r="SBN181" s="121"/>
      <c r="SBO181" s="80"/>
      <c r="SBP181" s="4"/>
      <c r="SBQ181" s="4"/>
      <c r="SBR181" s="4"/>
      <c r="SBS181" s="4"/>
      <c r="SBT181" s="184"/>
      <c r="SBU181" s="66"/>
      <c r="SBV181" s="83"/>
      <c r="SBW181" s="230"/>
      <c r="SBX181" s="121"/>
      <c r="SBY181" s="80"/>
      <c r="SBZ181" s="4"/>
      <c r="SCA181" s="4"/>
      <c r="SCB181" s="4"/>
      <c r="SCC181" s="4"/>
      <c r="SCD181" s="184"/>
      <c r="SCE181" s="66"/>
      <c r="SCF181" s="83"/>
      <c r="SCG181" s="230"/>
      <c r="SCH181" s="121"/>
      <c r="SCI181" s="80"/>
      <c r="SCJ181" s="4"/>
      <c r="SCK181" s="4"/>
      <c r="SCL181" s="4"/>
      <c r="SCM181" s="4"/>
      <c r="SCN181" s="184"/>
      <c r="SCO181" s="66"/>
      <c r="SCP181" s="83"/>
      <c r="SCQ181" s="230"/>
      <c r="SCR181" s="121"/>
      <c r="SCS181" s="80"/>
      <c r="SCT181" s="4"/>
      <c r="SCU181" s="4"/>
      <c r="SCV181" s="4"/>
      <c r="SCW181" s="4"/>
      <c r="SCX181" s="184"/>
      <c r="SCY181" s="66"/>
      <c r="SCZ181" s="83"/>
      <c r="SDA181" s="230"/>
      <c r="SDB181" s="121"/>
      <c r="SDC181" s="80"/>
      <c r="SDD181" s="4"/>
      <c r="SDE181" s="4"/>
      <c r="SDF181" s="4"/>
      <c r="SDG181" s="4"/>
      <c r="SDH181" s="184"/>
      <c r="SDI181" s="66"/>
      <c r="SDJ181" s="83"/>
      <c r="SDK181" s="230"/>
      <c r="SDL181" s="121"/>
      <c r="SDM181" s="80"/>
      <c r="SDN181" s="4"/>
      <c r="SDO181" s="4"/>
      <c r="SDP181" s="4"/>
      <c r="SDQ181" s="4"/>
      <c r="SDR181" s="184"/>
      <c r="SDS181" s="66"/>
      <c r="SDT181" s="83"/>
      <c r="SDU181" s="230"/>
      <c r="SDV181" s="121"/>
      <c r="SDW181" s="80"/>
      <c r="SDX181" s="4"/>
      <c r="SDY181" s="4"/>
      <c r="SDZ181" s="4"/>
      <c r="SEA181" s="4"/>
      <c r="SEB181" s="184"/>
      <c r="SEC181" s="66"/>
      <c r="SED181" s="83"/>
      <c r="SEE181" s="230"/>
      <c r="SEF181" s="121"/>
      <c r="SEG181" s="80"/>
      <c r="SEH181" s="4"/>
      <c r="SEI181" s="4"/>
      <c r="SEJ181" s="4"/>
      <c r="SEK181" s="4"/>
      <c r="SEL181" s="184"/>
      <c r="SEM181" s="66"/>
      <c r="SEN181" s="83"/>
      <c r="SEO181" s="230"/>
      <c r="SEP181" s="121"/>
      <c r="SEQ181" s="80"/>
      <c r="SER181" s="4"/>
      <c r="SES181" s="4"/>
      <c r="SET181" s="4"/>
      <c r="SEU181" s="4"/>
      <c r="SEV181" s="184"/>
      <c r="SEW181" s="66"/>
      <c r="SEX181" s="83"/>
      <c r="SEY181" s="230"/>
      <c r="SEZ181" s="121"/>
      <c r="SFA181" s="80"/>
      <c r="SFB181" s="4"/>
      <c r="SFC181" s="4"/>
      <c r="SFD181" s="4"/>
      <c r="SFE181" s="4"/>
      <c r="SFF181" s="184"/>
      <c r="SFG181" s="66"/>
      <c r="SFH181" s="83"/>
      <c r="SFI181" s="230"/>
      <c r="SFJ181" s="121"/>
      <c r="SFK181" s="80"/>
      <c r="SFL181" s="4"/>
      <c r="SFM181" s="4"/>
      <c r="SFN181" s="4"/>
      <c r="SFO181" s="4"/>
      <c r="SFP181" s="184"/>
      <c r="SFQ181" s="66"/>
      <c r="SFR181" s="83"/>
      <c r="SFS181" s="230"/>
      <c r="SFT181" s="121"/>
      <c r="SFU181" s="80"/>
      <c r="SFV181" s="4"/>
      <c r="SFW181" s="4"/>
      <c r="SFX181" s="4"/>
      <c r="SFY181" s="4"/>
      <c r="SFZ181" s="184"/>
      <c r="SGA181" s="66"/>
      <c r="SGB181" s="83"/>
      <c r="SGC181" s="230"/>
      <c r="SGD181" s="121"/>
      <c r="SGE181" s="80"/>
      <c r="SGF181" s="4"/>
      <c r="SGG181" s="4"/>
      <c r="SGH181" s="4"/>
      <c r="SGI181" s="4"/>
      <c r="SGJ181" s="184"/>
      <c r="SGK181" s="66"/>
      <c r="SGL181" s="83"/>
      <c r="SGM181" s="230"/>
      <c r="SGN181" s="121"/>
      <c r="SGO181" s="80"/>
      <c r="SGP181" s="4"/>
      <c r="SGQ181" s="4"/>
      <c r="SGR181" s="4"/>
      <c r="SGS181" s="4"/>
      <c r="SGT181" s="184"/>
      <c r="SGU181" s="66"/>
      <c r="SGV181" s="83"/>
      <c r="SGW181" s="230"/>
      <c r="SGX181" s="121"/>
      <c r="SGY181" s="80"/>
      <c r="SGZ181" s="4"/>
      <c r="SHA181" s="4"/>
      <c r="SHB181" s="4"/>
      <c r="SHC181" s="4"/>
      <c r="SHD181" s="184"/>
      <c r="SHE181" s="66"/>
      <c r="SHF181" s="83"/>
      <c r="SHG181" s="230"/>
      <c r="SHH181" s="121"/>
      <c r="SHI181" s="80"/>
      <c r="SHJ181" s="4"/>
      <c r="SHK181" s="4"/>
      <c r="SHL181" s="4"/>
      <c r="SHM181" s="4"/>
      <c r="SHN181" s="184"/>
      <c r="SHO181" s="66"/>
      <c r="SHP181" s="83"/>
      <c r="SHQ181" s="230"/>
      <c r="SHR181" s="121"/>
      <c r="SHS181" s="80"/>
      <c r="SHT181" s="4"/>
      <c r="SHU181" s="4"/>
      <c r="SHV181" s="4"/>
      <c r="SHW181" s="4"/>
      <c r="SHX181" s="184"/>
      <c r="SHY181" s="66"/>
      <c r="SHZ181" s="83"/>
      <c r="SIA181" s="230"/>
      <c r="SIB181" s="121"/>
      <c r="SIC181" s="80"/>
      <c r="SID181" s="4"/>
      <c r="SIE181" s="4"/>
      <c r="SIF181" s="4"/>
      <c r="SIG181" s="4"/>
      <c r="SIH181" s="184"/>
      <c r="SII181" s="66"/>
      <c r="SIJ181" s="83"/>
      <c r="SIK181" s="230"/>
      <c r="SIL181" s="121"/>
      <c r="SIM181" s="80"/>
      <c r="SIN181" s="4"/>
      <c r="SIO181" s="4"/>
      <c r="SIP181" s="4"/>
      <c r="SIQ181" s="4"/>
      <c r="SIR181" s="184"/>
      <c r="SIS181" s="66"/>
      <c r="SIT181" s="83"/>
      <c r="SIU181" s="230"/>
      <c r="SIV181" s="121"/>
      <c r="SIW181" s="80"/>
      <c r="SIX181" s="4"/>
      <c r="SIY181" s="4"/>
      <c r="SIZ181" s="4"/>
      <c r="SJA181" s="4"/>
      <c r="SJB181" s="184"/>
      <c r="SJC181" s="66"/>
      <c r="SJD181" s="83"/>
      <c r="SJE181" s="230"/>
      <c r="SJF181" s="121"/>
      <c r="SJG181" s="80"/>
      <c r="SJH181" s="4"/>
      <c r="SJI181" s="4"/>
      <c r="SJJ181" s="4"/>
      <c r="SJK181" s="4"/>
      <c r="SJL181" s="184"/>
      <c r="SJM181" s="66"/>
      <c r="SJN181" s="83"/>
      <c r="SJO181" s="230"/>
      <c r="SJP181" s="121"/>
      <c r="SJQ181" s="80"/>
      <c r="SJR181" s="4"/>
      <c r="SJS181" s="4"/>
      <c r="SJT181" s="4"/>
      <c r="SJU181" s="4"/>
      <c r="SJV181" s="184"/>
      <c r="SJW181" s="66"/>
      <c r="SJX181" s="83"/>
      <c r="SJY181" s="230"/>
      <c r="SJZ181" s="121"/>
      <c r="SKA181" s="80"/>
      <c r="SKB181" s="4"/>
      <c r="SKC181" s="4"/>
      <c r="SKD181" s="4"/>
      <c r="SKE181" s="4"/>
      <c r="SKF181" s="184"/>
      <c r="SKG181" s="66"/>
      <c r="SKH181" s="83"/>
      <c r="SKI181" s="230"/>
      <c r="SKJ181" s="121"/>
      <c r="SKK181" s="80"/>
      <c r="SKL181" s="4"/>
      <c r="SKM181" s="4"/>
      <c r="SKN181" s="4"/>
      <c r="SKO181" s="4"/>
      <c r="SKP181" s="184"/>
      <c r="SKQ181" s="66"/>
      <c r="SKR181" s="83"/>
      <c r="SKS181" s="230"/>
      <c r="SKT181" s="121"/>
      <c r="SKU181" s="80"/>
      <c r="SKV181" s="4"/>
      <c r="SKW181" s="4"/>
      <c r="SKX181" s="4"/>
      <c r="SKY181" s="4"/>
      <c r="SKZ181" s="184"/>
      <c r="SLA181" s="66"/>
      <c r="SLB181" s="83"/>
      <c r="SLC181" s="230"/>
      <c r="SLD181" s="121"/>
      <c r="SLE181" s="80"/>
      <c r="SLF181" s="4"/>
      <c r="SLG181" s="4"/>
      <c r="SLH181" s="4"/>
      <c r="SLI181" s="4"/>
      <c r="SLJ181" s="184"/>
      <c r="SLK181" s="66"/>
      <c r="SLL181" s="83"/>
      <c r="SLM181" s="230"/>
      <c r="SLN181" s="121"/>
      <c r="SLO181" s="80"/>
      <c r="SLP181" s="4"/>
      <c r="SLQ181" s="4"/>
      <c r="SLR181" s="4"/>
      <c r="SLS181" s="4"/>
      <c r="SLT181" s="184"/>
      <c r="SLU181" s="66"/>
      <c r="SLV181" s="83"/>
      <c r="SLW181" s="230"/>
      <c r="SLX181" s="121"/>
      <c r="SLY181" s="80"/>
      <c r="SLZ181" s="4"/>
      <c r="SMA181" s="4"/>
      <c r="SMB181" s="4"/>
      <c r="SMC181" s="4"/>
      <c r="SMD181" s="184"/>
      <c r="SME181" s="66"/>
      <c r="SMF181" s="83"/>
      <c r="SMG181" s="230"/>
      <c r="SMH181" s="121"/>
      <c r="SMI181" s="80"/>
      <c r="SMJ181" s="4"/>
      <c r="SMK181" s="4"/>
      <c r="SML181" s="4"/>
      <c r="SMM181" s="4"/>
      <c r="SMN181" s="184"/>
      <c r="SMO181" s="66"/>
      <c r="SMP181" s="83"/>
      <c r="SMQ181" s="230"/>
      <c r="SMR181" s="121"/>
      <c r="SMS181" s="80"/>
      <c r="SMT181" s="4"/>
      <c r="SMU181" s="4"/>
      <c r="SMV181" s="4"/>
      <c r="SMW181" s="4"/>
      <c r="SMX181" s="184"/>
      <c r="SMY181" s="66"/>
      <c r="SMZ181" s="83"/>
      <c r="SNA181" s="230"/>
      <c r="SNB181" s="121"/>
      <c r="SNC181" s="80"/>
      <c r="SND181" s="4"/>
      <c r="SNE181" s="4"/>
      <c r="SNF181" s="4"/>
      <c r="SNG181" s="4"/>
      <c r="SNH181" s="184"/>
      <c r="SNI181" s="66"/>
      <c r="SNJ181" s="83"/>
      <c r="SNK181" s="230"/>
      <c r="SNL181" s="121"/>
      <c r="SNM181" s="80"/>
      <c r="SNN181" s="4"/>
      <c r="SNO181" s="4"/>
      <c r="SNP181" s="4"/>
      <c r="SNQ181" s="4"/>
      <c r="SNR181" s="184"/>
      <c r="SNS181" s="66"/>
      <c r="SNT181" s="83"/>
      <c r="SNU181" s="230"/>
      <c r="SNV181" s="121"/>
      <c r="SNW181" s="80"/>
      <c r="SNX181" s="4"/>
      <c r="SNY181" s="4"/>
      <c r="SNZ181" s="4"/>
      <c r="SOA181" s="4"/>
      <c r="SOB181" s="184"/>
      <c r="SOC181" s="66"/>
      <c r="SOD181" s="83"/>
      <c r="SOE181" s="230"/>
      <c r="SOF181" s="121"/>
      <c r="SOG181" s="80"/>
      <c r="SOH181" s="4"/>
      <c r="SOI181" s="4"/>
      <c r="SOJ181" s="4"/>
      <c r="SOK181" s="4"/>
      <c r="SOL181" s="184"/>
      <c r="SOM181" s="66"/>
      <c r="SON181" s="83"/>
      <c r="SOO181" s="230"/>
      <c r="SOP181" s="121"/>
      <c r="SOQ181" s="80"/>
      <c r="SOR181" s="4"/>
      <c r="SOS181" s="4"/>
      <c r="SOT181" s="4"/>
      <c r="SOU181" s="4"/>
      <c r="SOV181" s="184"/>
      <c r="SOW181" s="66"/>
      <c r="SOX181" s="83"/>
      <c r="SOY181" s="230"/>
      <c r="SOZ181" s="121"/>
      <c r="SPA181" s="80"/>
      <c r="SPB181" s="4"/>
      <c r="SPC181" s="4"/>
      <c r="SPD181" s="4"/>
      <c r="SPE181" s="4"/>
      <c r="SPF181" s="184"/>
      <c r="SPG181" s="66"/>
      <c r="SPH181" s="83"/>
      <c r="SPI181" s="230"/>
      <c r="SPJ181" s="121"/>
      <c r="SPK181" s="80"/>
      <c r="SPL181" s="4"/>
      <c r="SPM181" s="4"/>
      <c r="SPN181" s="4"/>
      <c r="SPO181" s="4"/>
      <c r="SPP181" s="184"/>
      <c r="SPQ181" s="66"/>
      <c r="SPR181" s="83"/>
      <c r="SPS181" s="230"/>
      <c r="SPT181" s="121"/>
      <c r="SPU181" s="80"/>
      <c r="SPV181" s="4"/>
      <c r="SPW181" s="4"/>
      <c r="SPX181" s="4"/>
      <c r="SPY181" s="4"/>
      <c r="SPZ181" s="184"/>
      <c r="SQA181" s="66"/>
      <c r="SQB181" s="83"/>
      <c r="SQC181" s="230"/>
      <c r="SQD181" s="121"/>
      <c r="SQE181" s="80"/>
      <c r="SQF181" s="4"/>
      <c r="SQG181" s="4"/>
      <c r="SQH181" s="4"/>
      <c r="SQI181" s="4"/>
      <c r="SQJ181" s="184"/>
      <c r="SQK181" s="66"/>
      <c r="SQL181" s="83"/>
      <c r="SQM181" s="230"/>
      <c r="SQN181" s="121"/>
      <c r="SQO181" s="80"/>
      <c r="SQP181" s="4"/>
      <c r="SQQ181" s="4"/>
      <c r="SQR181" s="4"/>
      <c r="SQS181" s="4"/>
      <c r="SQT181" s="184"/>
      <c r="SQU181" s="66"/>
      <c r="SQV181" s="83"/>
      <c r="SQW181" s="230"/>
      <c r="SQX181" s="121"/>
      <c r="SQY181" s="80"/>
      <c r="SQZ181" s="4"/>
      <c r="SRA181" s="4"/>
      <c r="SRB181" s="4"/>
      <c r="SRC181" s="4"/>
      <c r="SRD181" s="184"/>
      <c r="SRE181" s="66"/>
      <c r="SRF181" s="83"/>
      <c r="SRG181" s="230"/>
      <c r="SRH181" s="121"/>
      <c r="SRI181" s="80"/>
      <c r="SRJ181" s="4"/>
      <c r="SRK181" s="4"/>
      <c r="SRL181" s="4"/>
      <c r="SRM181" s="4"/>
      <c r="SRN181" s="184"/>
      <c r="SRO181" s="66"/>
      <c r="SRP181" s="83"/>
      <c r="SRQ181" s="230"/>
      <c r="SRR181" s="121"/>
      <c r="SRS181" s="80"/>
      <c r="SRT181" s="4"/>
      <c r="SRU181" s="4"/>
      <c r="SRV181" s="4"/>
      <c r="SRW181" s="4"/>
      <c r="SRX181" s="184"/>
      <c r="SRY181" s="66"/>
      <c r="SRZ181" s="83"/>
      <c r="SSA181" s="230"/>
      <c r="SSB181" s="121"/>
      <c r="SSC181" s="80"/>
      <c r="SSD181" s="4"/>
      <c r="SSE181" s="4"/>
      <c r="SSF181" s="4"/>
      <c r="SSG181" s="4"/>
      <c r="SSH181" s="184"/>
      <c r="SSI181" s="66"/>
      <c r="SSJ181" s="83"/>
      <c r="SSK181" s="230"/>
      <c r="SSL181" s="121"/>
      <c r="SSM181" s="80"/>
      <c r="SSN181" s="4"/>
      <c r="SSO181" s="4"/>
      <c r="SSP181" s="4"/>
      <c r="SSQ181" s="4"/>
      <c r="SSR181" s="184"/>
      <c r="SSS181" s="66"/>
      <c r="SST181" s="83"/>
      <c r="SSU181" s="230"/>
      <c r="SSV181" s="121"/>
      <c r="SSW181" s="80"/>
      <c r="SSX181" s="4"/>
      <c r="SSY181" s="4"/>
      <c r="SSZ181" s="4"/>
      <c r="STA181" s="4"/>
      <c r="STB181" s="184"/>
      <c r="STC181" s="66"/>
      <c r="STD181" s="83"/>
      <c r="STE181" s="230"/>
      <c r="STF181" s="121"/>
      <c r="STG181" s="80"/>
      <c r="STH181" s="4"/>
      <c r="STI181" s="4"/>
      <c r="STJ181" s="4"/>
      <c r="STK181" s="4"/>
      <c r="STL181" s="184"/>
      <c r="STM181" s="66"/>
      <c r="STN181" s="83"/>
      <c r="STO181" s="230"/>
      <c r="STP181" s="121"/>
      <c r="STQ181" s="80"/>
      <c r="STR181" s="4"/>
      <c r="STS181" s="4"/>
      <c r="STT181" s="4"/>
      <c r="STU181" s="4"/>
      <c r="STV181" s="184"/>
      <c r="STW181" s="66"/>
      <c r="STX181" s="83"/>
      <c r="STY181" s="230"/>
      <c r="STZ181" s="121"/>
      <c r="SUA181" s="80"/>
      <c r="SUB181" s="4"/>
      <c r="SUC181" s="4"/>
      <c r="SUD181" s="4"/>
      <c r="SUE181" s="4"/>
      <c r="SUF181" s="184"/>
      <c r="SUG181" s="66"/>
      <c r="SUH181" s="83"/>
      <c r="SUI181" s="230"/>
      <c r="SUJ181" s="121"/>
      <c r="SUK181" s="80"/>
      <c r="SUL181" s="4"/>
      <c r="SUM181" s="4"/>
      <c r="SUN181" s="4"/>
      <c r="SUO181" s="4"/>
      <c r="SUP181" s="184"/>
      <c r="SUQ181" s="66"/>
      <c r="SUR181" s="83"/>
      <c r="SUS181" s="230"/>
      <c r="SUT181" s="121"/>
      <c r="SUU181" s="80"/>
      <c r="SUV181" s="4"/>
      <c r="SUW181" s="4"/>
      <c r="SUX181" s="4"/>
      <c r="SUY181" s="4"/>
      <c r="SUZ181" s="184"/>
      <c r="SVA181" s="66"/>
      <c r="SVB181" s="83"/>
      <c r="SVC181" s="230"/>
      <c r="SVD181" s="121"/>
      <c r="SVE181" s="80"/>
      <c r="SVF181" s="4"/>
      <c r="SVG181" s="4"/>
      <c r="SVH181" s="4"/>
      <c r="SVI181" s="4"/>
      <c r="SVJ181" s="184"/>
      <c r="SVK181" s="66"/>
      <c r="SVL181" s="83"/>
      <c r="SVM181" s="230"/>
      <c r="SVN181" s="121"/>
      <c r="SVO181" s="80"/>
      <c r="SVP181" s="4"/>
      <c r="SVQ181" s="4"/>
      <c r="SVR181" s="4"/>
      <c r="SVS181" s="4"/>
      <c r="SVT181" s="184"/>
      <c r="SVU181" s="66"/>
      <c r="SVV181" s="83"/>
      <c r="SVW181" s="230"/>
      <c r="SVX181" s="121"/>
      <c r="SVY181" s="80"/>
      <c r="SVZ181" s="4"/>
      <c r="SWA181" s="4"/>
      <c r="SWB181" s="4"/>
      <c r="SWC181" s="4"/>
      <c r="SWD181" s="184"/>
      <c r="SWE181" s="66"/>
      <c r="SWF181" s="83"/>
      <c r="SWG181" s="230"/>
      <c r="SWH181" s="121"/>
      <c r="SWI181" s="80"/>
      <c r="SWJ181" s="4"/>
      <c r="SWK181" s="4"/>
      <c r="SWL181" s="4"/>
      <c r="SWM181" s="4"/>
      <c r="SWN181" s="184"/>
      <c r="SWO181" s="66"/>
      <c r="SWP181" s="83"/>
      <c r="SWQ181" s="230"/>
      <c r="SWR181" s="121"/>
      <c r="SWS181" s="80"/>
      <c r="SWT181" s="4"/>
      <c r="SWU181" s="4"/>
      <c r="SWV181" s="4"/>
      <c r="SWW181" s="4"/>
      <c r="SWX181" s="184"/>
      <c r="SWY181" s="66"/>
      <c r="SWZ181" s="83"/>
      <c r="SXA181" s="230"/>
      <c r="SXB181" s="121"/>
      <c r="SXC181" s="80"/>
      <c r="SXD181" s="4"/>
      <c r="SXE181" s="4"/>
      <c r="SXF181" s="4"/>
      <c r="SXG181" s="4"/>
      <c r="SXH181" s="184"/>
      <c r="SXI181" s="66"/>
      <c r="SXJ181" s="83"/>
      <c r="SXK181" s="230"/>
      <c r="SXL181" s="121"/>
      <c r="SXM181" s="80"/>
      <c r="SXN181" s="4"/>
      <c r="SXO181" s="4"/>
      <c r="SXP181" s="4"/>
      <c r="SXQ181" s="4"/>
      <c r="SXR181" s="184"/>
      <c r="SXS181" s="66"/>
      <c r="SXT181" s="83"/>
      <c r="SXU181" s="230"/>
      <c r="SXV181" s="121"/>
      <c r="SXW181" s="80"/>
      <c r="SXX181" s="4"/>
      <c r="SXY181" s="4"/>
      <c r="SXZ181" s="4"/>
      <c r="SYA181" s="4"/>
      <c r="SYB181" s="184"/>
      <c r="SYC181" s="66"/>
      <c r="SYD181" s="83"/>
      <c r="SYE181" s="230"/>
      <c r="SYF181" s="121"/>
      <c r="SYG181" s="80"/>
      <c r="SYH181" s="4"/>
      <c r="SYI181" s="4"/>
      <c r="SYJ181" s="4"/>
      <c r="SYK181" s="4"/>
      <c r="SYL181" s="184"/>
      <c r="SYM181" s="66"/>
      <c r="SYN181" s="83"/>
      <c r="SYO181" s="230"/>
      <c r="SYP181" s="121"/>
      <c r="SYQ181" s="80"/>
      <c r="SYR181" s="4"/>
      <c r="SYS181" s="4"/>
      <c r="SYT181" s="4"/>
      <c r="SYU181" s="4"/>
      <c r="SYV181" s="184"/>
      <c r="SYW181" s="66"/>
      <c r="SYX181" s="83"/>
      <c r="SYY181" s="230"/>
      <c r="SYZ181" s="121"/>
      <c r="SZA181" s="80"/>
      <c r="SZB181" s="4"/>
      <c r="SZC181" s="4"/>
      <c r="SZD181" s="4"/>
      <c r="SZE181" s="4"/>
      <c r="SZF181" s="184"/>
      <c r="SZG181" s="66"/>
      <c r="SZH181" s="83"/>
      <c r="SZI181" s="230"/>
      <c r="SZJ181" s="121"/>
      <c r="SZK181" s="80"/>
      <c r="SZL181" s="4"/>
      <c r="SZM181" s="4"/>
      <c r="SZN181" s="4"/>
      <c r="SZO181" s="4"/>
      <c r="SZP181" s="184"/>
      <c r="SZQ181" s="66"/>
      <c r="SZR181" s="83"/>
      <c r="SZS181" s="230"/>
      <c r="SZT181" s="121"/>
      <c r="SZU181" s="80"/>
      <c r="SZV181" s="4"/>
      <c r="SZW181" s="4"/>
      <c r="SZX181" s="4"/>
      <c r="SZY181" s="4"/>
      <c r="SZZ181" s="184"/>
      <c r="TAA181" s="66"/>
      <c r="TAB181" s="83"/>
      <c r="TAC181" s="230"/>
      <c r="TAD181" s="121"/>
      <c r="TAE181" s="80"/>
      <c r="TAF181" s="4"/>
      <c r="TAG181" s="4"/>
      <c r="TAH181" s="4"/>
      <c r="TAI181" s="4"/>
      <c r="TAJ181" s="184"/>
      <c r="TAK181" s="66"/>
      <c r="TAL181" s="83"/>
      <c r="TAM181" s="230"/>
      <c r="TAN181" s="121"/>
      <c r="TAO181" s="80"/>
      <c r="TAP181" s="4"/>
      <c r="TAQ181" s="4"/>
      <c r="TAR181" s="4"/>
      <c r="TAS181" s="4"/>
      <c r="TAT181" s="184"/>
      <c r="TAU181" s="66"/>
      <c r="TAV181" s="83"/>
      <c r="TAW181" s="230"/>
      <c r="TAX181" s="121"/>
      <c r="TAY181" s="80"/>
      <c r="TAZ181" s="4"/>
      <c r="TBA181" s="4"/>
      <c r="TBB181" s="4"/>
      <c r="TBC181" s="4"/>
      <c r="TBD181" s="184"/>
      <c r="TBE181" s="66"/>
      <c r="TBF181" s="83"/>
      <c r="TBG181" s="230"/>
      <c r="TBH181" s="121"/>
      <c r="TBI181" s="80"/>
      <c r="TBJ181" s="4"/>
      <c r="TBK181" s="4"/>
      <c r="TBL181" s="4"/>
      <c r="TBM181" s="4"/>
      <c r="TBN181" s="184"/>
      <c r="TBO181" s="66"/>
      <c r="TBP181" s="83"/>
      <c r="TBQ181" s="230"/>
      <c r="TBR181" s="121"/>
      <c r="TBS181" s="80"/>
      <c r="TBT181" s="4"/>
      <c r="TBU181" s="4"/>
      <c r="TBV181" s="4"/>
      <c r="TBW181" s="4"/>
      <c r="TBX181" s="184"/>
      <c r="TBY181" s="66"/>
      <c r="TBZ181" s="83"/>
      <c r="TCA181" s="230"/>
      <c r="TCB181" s="121"/>
      <c r="TCC181" s="80"/>
      <c r="TCD181" s="4"/>
      <c r="TCE181" s="4"/>
      <c r="TCF181" s="4"/>
      <c r="TCG181" s="4"/>
      <c r="TCH181" s="184"/>
      <c r="TCI181" s="66"/>
      <c r="TCJ181" s="83"/>
      <c r="TCK181" s="230"/>
      <c r="TCL181" s="121"/>
      <c r="TCM181" s="80"/>
      <c r="TCN181" s="4"/>
      <c r="TCO181" s="4"/>
      <c r="TCP181" s="4"/>
      <c r="TCQ181" s="4"/>
      <c r="TCR181" s="184"/>
      <c r="TCS181" s="66"/>
      <c r="TCT181" s="83"/>
      <c r="TCU181" s="230"/>
      <c r="TCV181" s="121"/>
      <c r="TCW181" s="80"/>
      <c r="TCX181" s="4"/>
      <c r="TCY181" s="4"/>
      <c r="TCZ181" s="4"/>
      <c r="TDA181" s="4"/>
      <c r="TDB181" s="184"/>
      <c r="TDC181" s="66"/>
      <c r="TDD181" s="83"/>
      <c r="TDE181" s="230"/>
      <c r="TDF181" s="121"/>
      <c r="TDG181" s="80"/>
      <c r="TDH181" s="4"/>
      <c r="TDI181" s="4"/>
      <c r="TDJ181" s="4"/>
      <c r="TDK181" s="4"/>
      <c r="TDL181" s="184"/>
      <c r="TDM181" s="66"/>
      <c r="TDN181" s="83"/>
      <c r="TDO181" s="230"/>
      <c r="TDP181" s="121"/>
      <c r="TDQ181" s="80"/>
      <c r="TDR181" s="4"/>
      <c r="TDS181" s="4"/>
      <c r="TDT181" s="4"/>
      <c r="TDU181" s="4"/>
      <c r="TDV181" s="184"/>
      <c r="TDW181" s="66"/>
      <c r="TDX181" s="83"/>
      <c r="TDY181" s="230"/>
      <c r="TDZ181" s="121"/>
      <c r="TEA181" s="80"/>
      <c r="TEB181" s="4"/>
      <c r="TEC181" s="4"/>
      <c r="TED181" s="4"/>
      <c r="TEE181" s="4"/>
      <c r="TEF181" s="184"/>
      <c r="TEG181" s="66"/>
      <c r="TEH181" s="83"/>
      <c r="TEI181" s="230"/>
      <c r="TEJ181" s="121"/>
      <c r="TEK181" s="80"/>
      <c r="TEL181" s="4"/>
      <c r="TEM181" s="4"/>
      <c r="TEN181" s="4"/>
      <c r="TEO181" s="4"/>
      <c r="TEP181" s="184"/>
      <c r="TEQ181" s="66"/>
      <c r="TER181" s="83"/>
      <c r="TES181" s="230"/>
      <c r="TET181" s="121"/>
      <c r="TEU181" s="80"/>
      <c r="TEV181" s="4"/>
      <c r="TEW181" s="4"/>
      <c r="TEX181" s="4"/>
      <c r="TEY181" s="4"/>
      <c r="TEZ181" s="184"/>
      <c r="TFA181" s="66"/>
      <c r="TFB181" s="83"/>
      <c r="TFC181" s="230"/>
      <c r="TFD181" s="121"/>
      <c r="TFE181" s="80"/>
      <c r="TFF181" s="4"/>
      <c r="TFG181" s="4"/>
      <c r="TFH181" s="4"/>
      <c r="TFI181" s="4"/>
      <c r="TFJ181" s="184"/>
      <c r="TFK181" s="66"/>
      <c r="TFL181" s="83"/>
      <c r="TFM181" s="230"/>
      <c r="TFN181" s="121"/>
      <c r="TFO181" s="80"/>
      <c r="TFP181" s="4"/>
      <c r="TFQ181" s="4"/>
      <c r="TFR181" s="4"/>
      <c r="TFS181" s="4"/>
      <c r="TFT181" s="184"/>
      <c r="TFU181" s="66"/>
      <c r="TFV181" s="83"/>
      <c r="TFW181" s="230"/>
      <c r="TFX181" s="121"/>
      <c r="TFY181" s="80"/>
      <c r="TFZ181" s="4"/>
      <c r="TGA181" s="4"/>
      <c r="TGB181" s="4"/>
      <c r="TGC181" s="4"/>
      <c r="TGD181" s="184"/>
      <c r="TGE181" s="66"/>
      <c r="TGF181" s="83"/>
      <c r="TGG181" s="230"/>
      <c r="TGH181" s="121"/>
      <c r="TGI181" s="80"/>
      <c r="TGJ181" s="4"/>
      <c r="TGK181" s="4"/>
      <c r="TGL181" s="4"/>
      <c r="TGM181" s="4"/>
      <c r="TGN181" s="184"/>
      <c r="TGO181" s="66"/>
      <c r="TGP181" s="83"/>
      <c r="TGQ181" s="230"/>
      <c r="TGR181" s="121"/>
      <c r="TGS181" s="80"/>
      <c r="TGT181" s="4"/>
      <c r="TGU181" s="4"/>
      <c r="TGV181" s="4"/>
      <c r="TGW181" s="4"/>
      <c r="TGX181" s="184"/>
      <c r="TGY181" s="66"/>
      <c r="TGZ181" s="83"/>
      <c r="THA181" s="230"/>
      <c r="THB181" s="121"/>
      <c r="THC181" s="80"/>
      <c r="THD181" s="4"/>
      <c r="THE181" s="4"/>
      <c r="THF181" s="4"/>
      <c r="THG181" s="4"/>
      <c r="THH181" s="184"/>
      <c r="THI181" s="66"/>
      <c r="THJ181" s="83"/>
      <c r="THK181" s="230"/>
      <c r="THL181" s="121"/>
      <c r="THM181" s="80"/>
      <c r="THN181" s="4"/>
      <c r="THO181" s="4"/>
      <c r="THP181" s="4"/>
      <c r="THQ181" s="4"/>
      <c r="THR181" s="184"/>
      <c r="THS181" s="66"/>
      <c r="THT181" s="83"/>
      <c r="THU181" s="230"/>
      <c r="THV181" s="121"/>
      <c r="THW181" s="80"/>
      <c r="THX181" s="4"/>
      <c r="THY181" s="4"/>
      <c r="THZ181" s="4"/>
      <c r="TIA181" s="4"/>
      <c r="TIB181" s="184"/>
      <c r="TIC181" s="66"/>
      <c r="TID181" s="83"/>
      <c r="TIE181" s="230"/>
      <c r="TIF181" s="121"/>
      <c r="TIG181" s="80"/>
      <c r="TIH181" s="4"/>
      <c r="TII181" s="4"/>
      <c r="TIJ181" s="4"/>
      <c r="TIK181" s="4"/>
      <c r="TIL181" s="184"/>
      <c r="TIM181" s="66"/>
      <c r="TIN181" s="83"/>
      <c r="TIO181" s="230"/>
      <c r="TIP181" s="121"/>
      <c r="TIQ181" s="80"/>
      <c r="TIR181" s="4"/>
      <c r="TIS181" s="4"/>
      <c r="TIT181" s="4"/>
      <c r="TIU181" s="4"/>
      <c r="TIV181" s="184"/>
      <c r="TIW181" s="66"/>
      <c r="TIX181" s="83"/>
      <c r="TIY181" s="230"/>
      <c r="TIZ181" s="121"/>
      <c r="TJA181" s="80"/>
      <c r="TJB181" s="4"/>
      <c r="TJC181" s="4"/>
      <c r="TJD181" s="4"/>
      <c r="TJE181" s="4"/>
      <c r="TJF181" s="184"/>
      <c r="TJG181" s="66"/>
      <c r="TJH181" s="83"/>
      <c r="TJI181" s="230"/>
      <c r="TJJ181" s="121"/>
      <c r="TJK181" s="80"/>
      <c r="TJL181" s="4"/>
      <c r="TJM181" s="4"/>
      <c r="TJN181" s="4"/>
      <c r="TJO181" s="4"/>
      <c r="TJP181" s="184"/>
      <c r="TJQ181" s="66"/>
      <c r="TJR181" s="83"/>
      <c r="TJS181" s="230"/>
      <c r="TJT181" s="121"/>
      <c r="TJU181" s="80"/>
      <c r="TJV181" s="4"/>
      <c r="TJW181" s="4"/>
      <c r="TJX181" s="4"/>
      <c r="TJY181" s="4"/>
      <c r="TJZ181" s="184"/>
      <c r="TKA181" s="66"/>
      <c r="TKB181" s="83"/>
      <c r="TKC181" s="230"/>
      <c r="TKD181" s="121"/>
      <c r="TKE181" s="80"/>
      <c r="TKF181" s="4"/>
      <c r="TKG181" s="4"/>
      <c r="TKH181" s="4"/>
      <c r="TKI181" s="4"/>
      <c r="TKJ181" s="184"/>
      <c r="TKK181" s="66"/>
      <c r="TKL181" s="83"/>
      <c r="TKM181" s="230"/>
      <c r="TKN181" s="121"/>
      <c r="TKO181" s="80"/>
      <c r="TKP181" s="4"/>
      <c r="TKQ181" s="4"/>
      <c r="TKR181" s="4"/>
      <c r="TKS181" s="4"/>
      <c r="TKT181" s="184"/>
      <c r="TKU181" s="66"/>
      <c r="TKV181" s="83"/>
      <c r="TKW181" s="230"/>
      <c r="TKX181" s="121"/>
      <c r="TKY181" s="80"/>
      <c r="TKZ181" s="4"/>
      <c r="TLA181" s="4"/>
      <c r="TLB181" s="4"/>
      <c r="TLC181" s="4"/>
      <c r="TLD181" s="184"/>
      <c r="TLE181" s="66"/>
      <c r="TLF181" s="83"/>
      <c r="TLG181" s="230"/>
      <c r="TLH181" s="121"/>
      <c r="TLI181" s="80"/>
      <c r="TLJ181" s="4"/>
      <c r="TLK181" s="4"/>
      <c r="TLL181" s="4"/>
      <c r="TLM181" s="4"/>
      <c r="TLN181" s="184"/>
      <c r="TLO181" s="66"/>
      <c r="TLP181" s="83"/>
      <c r="TLQ181" s="230"/>
      <c r="TLR181" s="121"/>
      <c r="TLS181" s="80"/>
      <c r="TLT181" s="4"/>
      <c r="TLU181" s="4"/>
      <c r="TLV181" s="4"/>
      <c r="TLW181" s="4"/>
      <c r="TLX181" s="184"/>
      <c r="TLY181" s="66"/>
      <c r="TLZ181" s="83"/>
      <c r="TMA181" s="230"/>
      <c r="TMB181" s="121"/>
      <c r="TMC181" s="80"/>
      <c r="TMD181" s="4"/>
      <c r="TME181" s="4"/>
      <c r="TMF181" s="4"/>
      <c r="TMG181" s="4"/>
      <c r="TMH181" s="184"/>
      <c r="TMI181" s="66"/>
      <c r="TMJ181" s="83"/>
      <c r="TMK181" s="230"/>
      <c r="TML181" s="121"/>
      <c r="TMM181" s="80"/>
      <c r="TMN181" s="4"/>
      <c r="TMO181" s="4"/>
      <c r="TMP181" s="4"/>
      <c r="TMQ181" s="4"/>
      <c r="TMR181" s="184"/>
      <c r="TMS181" s="66"/>
      <c r="TMT181" s="83"/>
      <c r="TMU181" s="230"/>
      <c r="TMV181" s="121"/>
      <c r="TMW181" s="80"/>
      <c r="TMX181" s="4"/>
      <c r="TMY181" s="4"/>
      <c r="TMZ181" s="4"/>
      <c r="TNA181" s="4"/>
      <c r="TNB181" s="184"/>
      <c r="TNC181" s="66"/>
      <c r="TND181" s="83"/>
      <c r="TNE181" s="230"/>
      <c r="TNF181" s="121"/>
      <c r="TNG181" s="80"/>
      <c r="TNH181" s="4"/>
      <c r="TNI181" s="4"/>
      <c r="TNJ181" s="4"/>
      <c r="TNK181" s="4"/>
      <c r="TNL181" s="184"/>
      <c r="TNM181" s="66"/>
      <c r="TNN181" s="83"/>
      <c r="TNO181" s="230"/>
      <c r="TNP181" s="121"/>
      <c r="TNQ181" s="80"/>
      <c r="TNR181" s="4"/>
      <c r="TNS181" s="4"/>
      <c r="TNT181" s="4"/>
      <c r="TNU181" s="4"/>
      <c r="TNV181" s="184"/>
      <c r="TNW181" s="66"/>
      <c r="TNX181" s="83"/>
      <c r="TNY181" s="230"/>
      <c r="TNZ181" s="121"/>
      <c r="TOA181" s="80"/>
      <c r="TOB181" s="4"/>
      <c r="TOC181" s="4"/>
      <c r="TOD181" s="4"/>
      <c r="TOE181" s="4"/>
      <c r="TOF181" s="184"/>
      <c r="TOG181" s="66"/>
      <c r="TOH181" s="83"/>
      <c r="TOI181" s="230"/>
      <c r="TOJ181" s="121"/>
      <c r="TOK181" s="80"/>
      <c r="TOL181" s="4"/>
      <c r="TOM181" s="4"/>
      <c r="TON181" s="4"/>
      <c r="TOO181" s="4"/>
      <c r="TOP181" s="184"/>
      <c r="TOQ181" s="66"/>
      <c r="TOR181" s="83"/>
      <c r="TOS181" s="230"/>
      <c r="TOT181" s="121"/>
      <c r="TOU181" s="80"/>
      <c r="TOV181" s="4"/>
      <c r="TOW181" s="4"/>
      <c r="TOX181" s="4"/>
      <c r="TOY181" s="4"/>
      <c r="TOZ181" s="184"/>
      <c r="TPA181" s="66"/>
      <c r="TPB181" s="83"/>
      <c r="TPC181" s="230"/>
      <c r="TPD181" s="121"/>
      <c r="TPE181" s="80"/>
      <c r="TPF181" s="4"/>
      <c r="TPG181" s="4"/>
      <c r="TPH181" s="4"/>
      <c r="TPI181" s="4"/>
      <c r="TPJ181" s="184"/>
      <c r="TPK181" s="66"/>
      <c r="TPL181" s="83"/>
      <c r="TPM181" s="230"/>
      <c r="TPN181" s="121"/>
      <c r="TPO181" s="80"/>
      <c r="TPP181" s="4"/>
      <c r="TPQ181" s="4"/>
      <c r="TPR181" s="4"/>
      <c r="TPS181" s="4"/>
      <c r="TPT181" s="184"/>
      <c r="TPU181" s="66"/>
      <c r="TPV181" s="83"/>
      <c r="TPW181" s="230"/>
      <c r="TPX181" s="121"/>
      <c r="TPY181" s="80"/>
      <c r="TPZ181" s="4"/>
      <c r="TQA181" s="4"/>
      <c r="TQB181" s="4"/>
      <c r="TQC181" s="4"/>
      <c r="TQD181" s="184"/>
      <c r="TQE181" s="66"/>
      <c r="TQF181" s="83"/>
      <c r="TQG181" s="230"/>
      <c r="TQH181" s="121"/>
      <c r="TQI181" s="80"/>
      <c r="TQJ181" s="4"/>
      <c r="TQK181" s="4"/>
      <c r="TQL181" s="4"/>
      <c r="TQM181" s="4"/>
      <c r="TQN181" s="184"/>
      <c r="TQO181" s="66"/>
      <c r="TQP181" s="83"/>
      <c r="TQQ181" s="230"/>
      <c r="TQR181" s="121"/>
      <c r="TQS181" s="80"/>
      <c r="TQT181" s="4"/>
      <c r="TQU181" s="4"/>
      <c r="TQV181" s="4"/>
      <c r="TQW181" s="4"/>
      <c r="TQX181" s="184"/>
      <c r="TQY181" s="66"/>
      <c r="TQZ181" s="83"/>
      <c r="TRA181" s="230"/>
      <c r="TRB181" s="121"/>
      <c r="TRC181" s="80"/>
      <c r="TRD181" s="4"/>
      <c r="TRE181" s="4"/>
      <c r="TRF181" s="4"/>
      <c r="TRG181" s="4"/>
      <c r="TRH181" s="184"/>
      <c r="TRI181" s="66"/>
      <c r="TRJ181" s="83"/>
      <c r="TRK181" s="230"/>
      <c r="TRL181" s="121"/>
      <c r="TRM181" s="80"/>
      <c r="TRN181" s="4"/>
      <c r="TRO181" s="4"/>
      <c r="TRP181" s="4"/>
      <c r="TRQ181" s="4"/>
      <c r="TRR181" s="184"/>
      <c r="TRS181" s="66"/>
      <c r="TRT181" s="83"/>
      <c r="TRU181" s="230"/>
      <c r="TRV181" s="121"/>
      <c r="TRW181" s="80"/>
      <c r="TRX181" s="4"/>
      <c r="TRY181" s="4"/>
      <c r="TRZ181" s="4"/>
      <c r="TSA181" s="4"/>
      <c r="TSB181" s="184"/>
      <c r="TSC181" s="66"/>
      <c r="TSD181" s="83"/>
      <c r="TSE181" s="230"/>
      <c r="TSF181" s="121"/>
      <c r="TSG181" s="80"/>
      <c r="TSH181" s="4"/>
      <c r="TSI181" s="4"/>
      <c r="TSJ181" s="4"/>
      <c r="TSK181" s="4"/>
      <c r="TSL181" s="184"/>
      <c r="TSM181" s="66"/>
      <c r="TSN181" s="83"/>
      <c r="TSO181" s="230"/>
      <c r="TSP181" s="121"/>
      <c r="TSQ181" s="80"/>
      <c r="TSR181" s="4"/>
      <c r="TSS181" s="4"/>
      <c r="TST181" s="4"/>
      <c r="TSU181" s="4"/>
      <c r="TSV181" s="184"/>
      <c r="TSW181" s="66"/>
      <c r="TSX181" s="83"/>
      <c r="TSY181" s="230"/>
      <c r="TSZ181" s="121"/>
      <c r="TTA181" s="80"/>
      <c r="TTB181" s="4"/>
      <c r="TTC181" s="4"/>
      <c r="TTD181" s="4"/>
      <c r="TTE181" s="4"/>
      <c r="TTF181" s="184"/>
      <c r="TTG181" s="66"/>
      <c r="TTH181" s="83"/>
      <c r="TTI181" s="230"/>
      <c r="TTJ181" s="121"/>
      <c r="TTK181" s="80"/>
      <c r="TTL181" s="4"/>
      <c r="TTM181" s="4"/>
      <c r="TTN181" s="4"/>
      <c r="TTO181" s="4"/>
      <c r="TTP181" s="184"/>
      <c r="TTQ181" s="66"/>
      <c r="TTR181" s="83"/>
      <c r="TTS181" s="230"/>
      <c r="TTT181" s="121"/>
      <c r="TTU181" s="80"/>
      <c r="TTV181" s="4"/>
      <c r="TTW181" s="4"/>
      <c r="TTX181" s="4"/>
      <c r="TTY181" s="4"/>
      <c r="TTZ181" s="184"/>
      <c r="TUA181" s="66"/>
      <c r="TUB181" s="83"/>
      <c r="TUC181" s="230"/>
      <c r="TUD181" s="121"/>
      <c r="TUE181" s="80"/>
      <c r="TUF181" s="4"/>
      <c r="TUG181" s="4"/>
      <c r="TUH181" s="4"/>
      <c r="TUI181" s="4"/>
      <c r="TUJ181" s="184"/>
      <c r="TUK181" s="66"/>
      <c r="TUL181" s="83"/>
      <c r="TUM181" s="230"/>
      <c r="TUN181" s="121"/>
      <c r="TUO181" s="80"/>
      <c r="TUP181" s="4"/>
      <c r="TUQ181" s="4"/>
      <c r="TUR181" s="4"/>
      <c r="TUS181" s="4"/>
      <c r="TUT181" s="184"/>
      <c r="TUU181" s="66"/>
      <c r="TUV181" s="83"/>
      <c r="TUW181" s="230"/>
      <c r="TUX181" s="121"/>
      <c r="TUY181" s="80"/>
      <c r="TUZ181" s="4"/>
      <c r="TVA181" s="4"/>
      <c r="TVB181" s="4"/>
      <c r="TVC181" s="4"/>
      <c r="TVD181" s="184"/>
      <c r="TVE181" s="66"/>
      <c r="TVF181" s="83"/>
      <c r="TVG181" s="230"/>
      <c r="TVH181" s="121"/>
      <c r="TVI181" s="80"/>
      <c r="TVJ181" s="4"/>
      <c r="TVK181" s="4"/>
      <c r="TVL181" s="4"/>
      <c r="TVM181" s="4"/>
      <c r="TVN181" s="184"/>
      <c r="TVO181" s="66"/>
      <c r="TVP181" s="83"/>
      <c r="TVQ181" s="230"/>
      <c r="TVR181" s="121"/>
      <c r="TVS181" s="80"/>
      <c r="TVT181" s="4"/>
      <c r="TVU181" s="4"/>
      <c r="TVV181" s="4"/>
      <c r="TVW181" s="4"/>
      <c r="TVX181" s="184"/>
      <c r="TVY181" s="66"/>
      <c r="TVZ181" s="83"/>
      <c r="TWA181" s="230"/>
      <c r="TWB181" s="121"/>
      <c r="TWC181" s="80"/>
      <c r="TWD181" s="4"/>
      <c r="TWE181" s="4"/>
      <c r="TWF181" s="4"/>
      <c r="TWG181" s="4"/>
      <c r="TWH181" s="184"/>
      <c r="TWI181" s="66"/>
      <c r="TWJ181" s="83"/>
      <c r="TWK181" s="230"/>
      <c r="TWL181" s="121"/>
      <c r="TWM181" s="80"/>
      <c r="TWN181" s="4"/>
      <c r="TWO181" s="4"/>
      <c r="TWP181" s="4"/>
      <c r="TWQ181" s="4"/>
      <c r="TWR181" s="184"/>
      <c r="TWS181" s="66"/>
      <c r="TWT181" s="83"/>
      <c r="TWU181" s="230"/>
      <c r="TWV181" s="121"/>
      <c r="TWW181" s="80"/>
      <c r="TWX181" s="4"/>
      <c r="TWY181" s="4"/>
      <c r="TWZ181" s="4"/>
      <c r="TXA181" s="4"/>
      <c r="TXB181" s="184"/>
      <c r="TXC181" s="66"/>
      <c r="TXD181" s="83"/>
      <c r="TXE181" s="230"/>
      <c r="TXF181" s="121"/>
      <c r="TXG181" s="80"/>
      <c r="TXH181" s="4"/>
      <c r="TXI181" s="4"/>
      <c r="TXJ181" s="4"/>
      <c r="TXK181" s="4"/>
      <c r="TXL181" s="184"/>
      <c r="TXM181" s="66"/>
      <c r="TXN181" s="83"/>
      <c r="TXO181" s="230"/>
      <c r="TXP181" s="121"/>
      <c r="TXQ181" s="80"/>
      <c r="TXR181" s="4"/>
      <c r="TXS181" s="4"/>
      <c r="TXT181" s="4"/>
      <c r="TXU181" s="4"/>
      <c r="TXV181" s="184"/>
      <c r="TXW181" s="66"/>
      <c r="TXX181" s="83"/>
      <c r="TXY181" s="230"/>
      <c r="TXZ181" s="121"/>
      <c r="TYA181" s="80"/>
      <c r="TYB181" s="4"/>
      <c r="TYC181" s="4"/>
      <c r="TYD181" s="4"/>
      <c r="TYE181" s="4"/>
      <c r="TYF181" s="184"/>
      <c r="TYG181" s="66"/>
      <c r="TYH181" s="83"/>
      <c r="TYI181" s="230"/>
      <c r="TYJ181" s="121"/>
      <c r="TYK181" s="80"/>
      <c r="TYL181" s="4"/>
      <c r="TYM181" s="4"/>
      <c r="TYN181" s="4"/>
      <c r="TYO181" s="4"/>
      <c r="TYP181" s="184"/>
      <c r="TYQ181" s="66"/>
      <c r="TYR181" s="83"/>
      <c r="TYS181" s="230"/>
      <c r="TYT181" s="121"/>
      <c r="TYU181" s="80"/>
      <c r="TYV181" s="4"/>
      <c r="TYW181" s="4"/>
      <c r="TYX181" s="4"/>
      <c r="TYY181" s="4"/>
      <c r="TYZ181" s="184"/>
      <c r="TZA181" s="66"/>
      <c r="TZB181" s="83"/>
      <c r="TZC181" s="230"/>
      <c r="TZD181" s="121"/>
      <c r="TZE181" s="80"/>
      <c r="TZF181" s="4"/>
      <c r="TZG181" s="4"/>
      <c r="TZH181" s="4"/>
      <c r="TZI181" s="4"/>
      <c r="TZJ181" s="184"/>
      <c r="TZK181" s="66"/>
      <c r="TZL181" s="83"/>
      <c r="TZM181" s="230"/>
      <c r="TZN181" s="121"/>
      <c r="TZO181" s="80"/>
      <c r="TZP181" s="4"/>
      <c r="TZQ181" s="4"/>
      <c r="TZR181" s="4"/>
      <c r="TZS181" s="4"/>
      <c r="TZT181" s="184"/>
      <c r="TZU181" s="66"/>
      <c r="TZV181" s="83"/>
      <c r="TZW181" s="230"/>
      <c r="TZX181" s="121"/>
      <c r="TZY181" s="80"/>
      <c r="TZZ181" s="4"/>
      <c r="UAA181" s="4"/>
      <c r="UAB181" s="4"/>
      <c r="UAC181" s="4"/>
      <c r="UAD181" s="184"/>
      <c r="UAE181" s="66"/>
      <c r="UAF181" s="83"/>
      <c r="UAG181" s="230"/>
      <c r="UAH181" s="121"/>
      <c r="UAI181" s="80"/>
      <c r="UAJ181" s="4"/>
      <c r="UAK181" s="4"/>
      <c r="UAL181" s="4"/>
      <c r="UAM181" s="4"/>
      <c r="UAN181" s="184"/>
      <c r="UAO181" s="66"/>
      <c r="UAP181" s="83"/>
      <c r="UAQ181" s="230"/>
      <c r="UAR181" s="121"/>
      <c r="UAS181" s="80"/>
      <c r="UAT181" s="4"/>
      <c r="UAU181" s="4"/>
      <c r="UAV181" s="4"/>
      <c r="UAW181" s="4"/>
      <c r="UAX181" s="184"/>
      <c r="UAY181" s="66"/>
      <c r="UAZ181" s="83"/>
      <c r="UBA181" s="230"/>
      <c r="UBB181" s="121"/>
      <c r="UBC181" s="80"/>
      <c r="UBD181" s="4"/>
      <c r="UBE181" s="4"/>
      <c r="UBF181" s="4"/>
      <c r="UBG181" s="4"/>
      <c r="UBH181" s="184"/>
      <c r="UBI181" s="66"/>
      <c r="UBJ181" s="83"/>
      <c r="UBK181" s="230"/>
      <c r="UBL181" s="121"/>
      <c r="UBM181" s="80"/>
      <c r="UBN181" s="4"/>
      <c r="UBO181" s="4"/>
      <c r="UBP181" s="4"/>
      <c r="UBQ181" s="4"/>
      <c r="UBR181" s="184"/>
      <c r="UBS181" s="66"/>
      <c r="UBT181" s="83"/>
      <c r="UBU181" s="230"/>
      <c r="UBV181" s="121"/>
      <c r="UBW181" s="80"/>
      <c r="UBX181" s="4"/>
      <c r="UBY181" s="4"/>
      <c r="UBZ181" s="4"/>
      <c r="UCA181" s="4"/>
      <c r="UCB181" s="184"/>
      <c r="UCC181" s="66"/>
      <c r="UCD181" s="83"/>
      <c r="UCE181" s="230"/>
      <c r="UCF181" s="121"/>
      <c r="UCG181" s="80"/>
      <c r="UCH181" s="4"/>
      <c r="UCI181" s="4"/>
      <c r="UCJ181" s="4"/>
      <c r="UCK181" s="4"/>
      <c r="UCL181" s="184"/>
      <c r="UCM181" s="66"/>
      <c r="UCN181" s="83"/>
      <c r="UCO181" s="230"/>
      <c r="UCP181" s="121"/>
      <c r="UCQ181" s="80"/>
      <c r="UCR181" s="4"/>
      <c r="UCS181" s="4"/>
      <c r="UCT181" s="4"/>
      <c r="UCU181" s="4"/>
      <c r="UCV181" s="184"/>
      <c r="UCW181" s="66"/>
      <c r="UCX181" s="83"/>
      <c r="UCY181" s="230"/>
      <c r="UCZ181" s="121"/>
      <c r="UDA181" s="80"/>
      <c r="UDB181" s="4"/>
      <c r="UDC181" s="4"/>
      <c r="UDD181" s="4"/>
      <c r="UDE181" s="4"/>
      <c r="UDF181" s="184"/>
      <c r="UDG181" s="66"/>
      <c r="UDH181" s="83"/>
      <c r="UDI181" s="230"/>
      <c r="UDJ181" s="121"/>
      <c r="UDK181" s="80"/>
      <c r="UDL181" s="4"/>
      <c r="UDM181" s="4"/>
      <c r="UDN181" s="4"/>
      <c r="UDO181" s="4"/>
      <c r="UDP181" s="184"/>
      <c r="UDQ181" s="66"/>
      <c r="UDR181" s="83"/>
      <c r="UDS181" s="230"/>
      <c r="UDT181" s="121"/>
      <c r="UDU181" s="80"/>
      <c r="UDV181" s="4"/>
      <c r="UDW181" s="4"/>
      <c r="UDX181" s="4"/>
      <c r="UDY181" s="4"/>
      <c r="UDZ181" s="184"/>
      <c r="UEA181" s="66"/>
      <c r="UEB181" s="83"/>
      <c r="UEC181" s="230"/>
      <c r="UED181" s="121"/>
      <c r="UEE181" s="80"/>
      <c r="UEF181" s="4"/>
      <c r="UEG181" s="4"/>
      <c r="UEH181" s="4"/>
      <c r="UEI181" s="4"/>
      <c r="UEJ181" s="184"/>
      <c r="UEK181" s="66"/>
      <c r="UEL181" s="83"/>
      <c r="UEM181" s="230"/>
      <c r="UEN181" s="121"/>
      <c r="UEO181" s="80"/>
      <c r="UEP181" s="4"/>
      <c r="UEQ181" s="4"/>
      <c r="UER181" s="4"/>
      <c r="UES181" s="4"/>
      <c r="UET181" s="184"/>
      <c r="UEU181" s="66"/>
      <c r="UEV181" s="83"/>
      <c r="UEW181" s="230"/>
      <c r="UEX181" s="121"/>
      <c r="UEY181" s="80"/>
      <c r="UEZ181" s="4"/>
      <c r="UFA181" s="4"/>
      <c r="UFB181" s="4"/>
      <c r="UFC181" s="4"/>
      <c r="UFD181" s="184"/>
      <c r="UFE181" s="66"/>
      <c r="UFF181" s="83"/>
      <c r="UFG181" s="230"/>
      <c r="UFH181" s="121"/>
      <c r="UFI181" s="80"/>
      <c r="UFJ181" s="4"/>
      <c r="UFK181" s="4"/>
      <c r="UFL181" s="4"/>
      <c r="UFM181" s="4"/>
      <c r="UFN181" s="184"/>
      <c r="UFO181" s="66"/>
      <c r="UFP181" s="83"/>
      <c r="UFQ181" s="230"/>
      <c r="UFR181" s="121"/>
      <c r="UFS181" s="80"/>
      <c r="UFT181" s="4"/>
      <c r="UFU181" s="4"/>
      <c r="UFV181" s="4"/>
      <c r="UFW181" s="4"/>
      <c r="UFX181" s="184"/>
      <c r="UFY181" s="66"/>
      <c r="UFZ181" s="83"/>
      <c r="UGA181" s="230"/>
      <c r="UGB181" s="121"/>
      <c r="UGC181" s="80"/>
      <c r="UGD181" s="4"/>
      <c r="UGE181" s="4"/>
      <c r="UGF181" s="4"/>
      <c r="UGG181" s="4"/>
      <c r="UGH181" s="184"/>
      <c r="UGI181" s="66"/>
      <c r="UGJ181" s="83"/>
      <c r="UGK181" s="230"/>
      <c r="UGL181" s="121"/>
      <c r="UGM181" s="80"/>
      <c r="UGN181" s="4"/>
      <c r="UGO181" s="4"/>
      <c r="UGP181" s="4"/>
      <c r="UGQ181" s="4"/>
      <c r="UGR181" s="184"/>
      <c r="UGS181" s="66"/>
      <c r="UGT181" s="83"/>
      <c r="UGU181" s="230"/>
      <c r="UGV181" s="121"/>
      <c r="UGW181" s="80"/>
      <c r="UGX181" s="4"/>
      <c r="UGY181" s="4"/>
      <c r="UGZ181" s="4"/>
      <c r="UHA181" s="4"/>
      <c r="UHB181" s="184"/>
      <c r="UHC181" s="66"/>
      <c r="UHD181" s="83"/>
      <c r="UHE181" s="230"/>
      <c r="UHF181" s="121"/>
      <c r="UHG181" s="80"/>
      <c r="UHH181" s="4"/>
      <c r="UHI181" s="4"/>
      <c r="UHJ181" s="4"/>
      <c r="UHK181" s="4"/>
      <c r="UHL181" s="184"/>
      <c r="UHM181" s="66"/>
      <c r="UHN181" s="83"/>
      <c r="UHO181" s="230"/>
      <c r="UHP181" s="121"/>
      <c r="UHQ181" s="80"/>
      <c r="UHR181" s="4"/>
      <c r="UHS181" s="4"/>
      <c r="UHT181" s="4"/>
      <c r="UHU181" s="4"/>
      <c r="UHV181" s="184"/>
      <c r="UHW181" s="66"/>
      <c r="UHX181" s="83"/>
      <c r="UHY181" s="230"/>
      <c r="UHZ181" s="121"/>
      <c r="UIA181" s="80"/>
      <c r="UIB181" s="4"/>
      <c r="UIC181" s="4"/>
      <c r="UID181" s="4"/>
      <c r="UIE181" s="4"/>
      <c r="UIF181" s="184"/>
      <c r="UIG181" s="66"/>
      <c r="UIH181" s="83"/>
      <c r="UII181" s="230"/>
      <c r="UIJ181" s="121"/>
      <c r="UIK181" s="80"/>
      <c r="UIL181" s="4"/>
      <c r="UIM181" s="4"/>
      <c r="UIN181" s="4"/>
      <c r="UIO181" s="4"/>
      <c r="UIP181" s="184"/>
      <c r="UIQ181" s="66"/>
      <c r="UIR181" s="83"/>
      <c r="UIS181" s="230"/>
      <c r="UIT181" s="121"/>
      <c r="UIU181" s="80"/>
      <c r="UIV181" s="4"/>
      <c r="UIW181" s="4"/>
      <c r="UIX181" s="4"/>
      <c r="UIY181" s="4"/>
      <c r="UIZ181" s="184"/>
      <c r="UJA181" s="66"/>
      <c r="UJB181" s="83"/>
      <c r="UJC181" s="230"/>
      <c r="UJD181" s="121"/>
      <c r="UJE181" s="80"/>
      <c r="UJF181" s="4"/>
      <c r="UJG181" s="4"/>
      <c r="UJH181" s="4"/>
      <c r="UJI181" s="4"/>
      <c r="UJJ181" s="184"/>
      <c r="UJK181" s="66"/>
      <c r="UJL181" s="83"/>
      <c r="UJM181" s="230"/>
      <c r="UJN181" s="121"/>
      <c r="UJO181" s="80"/>
      <c r="UJP181" s="4"/>
      <c r="UJQ181" s="4"/>
      <c r="UJR181" s="4"/>
      <c r="UJS181" s="4"/>
      <c r="UJT181" s="184"/>
      <c r="UJU181" s="66"/>
      <c r="UJV181" s="83"/>
      <c r="UJW181" s="230"/>
      <c r="UJX181" s="121"/>
      <c r="UJY181" s="80"/>
      <c r="UJZ181" s="4"/>
      <c r="UKA181" s="4"/>
      <c r="UKB181" s="4"/>
      <c r="UKC181" s="4"/>
      <c r="UKD181" s="184"/>
      <c r="UKE181" s="66"/>
      <c r="UKF181" s="83"/>
      <c r="UKG181" s="230"/>
      <c r="UKH181" s="121"/>
      <c r="UKI181" s="80"/>
      <c r="UKJ181" s="4"/>
      <c r="UKK181" s="4"/>
      <c r="UKL181" s="4"/>
      <c r="UKM181" s="4"/>
      <c r="UKN181" s="184"/>
      <c r="UKO181" s="66"/>
      <c r="UKP181" s="83"/>
      <c r="UKQ181" s="230"/>
      <c r="UKR181" s="121"/>
      <c r="UKS181" s="80"/>
      <c r="UKT181" s="4"/>
      <c r="UKU181" s="4"/>
      <c r="UKV181" s="4"/>
      <c r="UKW181" s="4"/>
      <c r="UKX181" s="184"/>
      <c r="UKY181" s="66"/>
      <c r="UKZ181" s="83"/>
      <c r="ULA181" s="230"/>
      <c r="ULB181" s="121"/>
      <c r="ULC181" s="80"/>
      <c r="ULD181" s="4"/>
      <c r="ULE181" s="4"/>
      <c r="ULF181" s="4"/>
      <c r="ULG181" s="4"/>
      <c r="ULH181" s="184"/>
      <c r="ULI181" s="66"/>
      <c r="ULJ181" s="83"/>
      <c r="ULK181" s="230"/>
      <c r="ULL181" s="121"/>
      <c r="ULM181" s="80"/>
      <c r="ULN181" s="4"/>
      <c r="ULO181" s="4"/>
      <c r="ULP181" s="4"/>
      <c r="ULQ181" s="4"/>
      <c r="ULR181" s="184"/>
      <c r="ULS181" s="66"/>
      <c r="ULT181" s="83"/>
      <c r="ULU181" s="230"/>
      <c r="ULV181" s="121"/>
      <c r="ULW181" s="80"/>
      <c r="ULX181" s="4"/>
      <c r="ULY181" s="4"/>
      <c r="ULZ181" s="4"/>
      <c r="UMA181" s="4"/>
      <c r="UMB181" s="184"/>
      <c r="UMC181" s="66"/>
      <c r="UMD181" s="83"/>
      <c r="UME181" s="230"/>
      <c r="UMF181" s="121"/>
      <c r="UMG181" s="80"/>
      <c r="UMH181" s="4"/>
      <c r="UMI181" s="4"/>
      <c r="UMJ181" s="4"/>
      <c r="UMK181" s="4"/>
      <c r="UML181" s="184"/>
      <c r="UMM181" s="66"/>
      <c r="UMN181" s="83"/>
      <c r="UMO181" s="230"/>
      <c r="UMP181" s="121"/>
      <c r="UMQ181" s="80"/>
      <c r="UMR181" s="4"/>
      <c r="UMS181" s="4"/>
      <c r="UMT181" s="4"/>
      <c r="UMU181" s="4"/>
      <c r="UMV181" s="184"/>
      <c r="UMW181" s="66"/>
      <c r="UMX181" s="83"/>
      <c r="UMY181" s="230"/>
      <c r="UMZ181" s="121"/>
      <c r="UNA181" s="80"/>
      <c r="UNB181" s="4"/>
      <c r="UNC181" s="4"/>
      <c r="UND181" s="4"/>
      <c r="UNE181" s="4"/>
      <c r="UNF181" s="184"/>
      <c r="UNG181" s="66"/>
      <c r="UNH181" s="83"/>
      <c r="UNI181" s="230"/>
      <c r="UNJ181" s="121"/>
      <c r="UNK181" s="80"/>
      <c r="UNL181" s="4"/>
      <c r="UNM181" s="4"/>
      <c r="UNN181" s="4"/>
      <c r="UNO181" s="4"/>
      <c r="UNP181" s="184"/>
      <c r="UNQ181" s="66"/>
      <c r="UNR181" s="83"/>
      <c r="UNS181" s="230"/>
      <c r="UNT181" s="121"/>
      <c r="UNU181" s="80"/>
      <c r="UNV181" s="4"/>
      <c r="UNW181" s="4"/>
      <c r="UNX181" s="4"/>
      <c r="UNY181" s="4"/>
      <c r="UNZ181" s="184"/>
      <c r="UOA181" s="66"/>
      <c r="UOB181" s="83"/>
      <c r="UOC181" s="230"/>
      <c r="UOD181" s="121"/>
      <c r="UOE181" s="80"/>
      <c r="UOF181" s="4"/>
      <c r="UOG181" s="4"/>
      <c r="UOH181" s="4"/>
      <c r="UOI181" s="4"/>
      <c r="UOJ181" s="184"/>
      <c r="UOK181" s="66"/>
      <c r="UOL181" s="83"/>
      <c r="UOM181" s="230"/>
      <c r="UON181" s="121"/>
      <c r="UOO181" s="80"/>
      <c r="UOP181" s="4"/>
      <c r="UOQ181" s="4"/>
      <c r="UOR181" s="4"/>
      <c r="UOS181" s="4"/>
      <c r="UOT181" s="184"/>
      <c r="UOU181" s="66"/>
      <c r="UOV181" s="83"/>
      <c r="UOW181" s="230"/>
      <c r="UOX181" s="121"/>
      <c r="UOY181" s="80"/>
      <c r="UOZ181" s="4"/>
      <c r="UPA181" s="4"/>
      <c r="UPB181" s="4"/>
      <c r="UPC181" s="4"/>
      <c r="UPD181" s="184"/>
      <c r="UPE181" s="66"/>
      <c r="UPF181" s="83"/>
      <c r="UPG181" s="230"/>
      <c r="UPH181" s="121"/>
      <c r="UPI181" s="80"/>
      <c r="UPJ181" s="4"/>
      <c r="UPK181" s="4"/>
      <c r="UPL181" s="4"/>
      <c r="UPM181" s="4"/>
      <c r="UPN181" s="184"/>
      <c r="UPO181" s="66"/>
      <c r="UPP181" s="83"/>
      <c r="UPQ181" s="230"/>
      <c r="UPR181" s="121"/>
      <c r="UPS181" s="80"/>
      <c r="UPT181" s="4"/>
      <c r="UPU181" s="4"/>
      <c r="UPV181" s="4"/>
      <c r="UPW181" s="4"/>
      <c r="UPX181" s="184"/>
      <c r="UPY181" s="66"/>
      <c r="UPZ181" s="83"/>
      <c r="UQA181" s="230"/>
      <c r="UQB181" s="121"/>
      <c r="UQC181" s="80"/>
      <c r="UQD181" s="4"/>
      <c r="UQE181" s="4"/>
      <c r="UQF181" s="4"/>
      <c r="UQG181" s="4"/>
      <c r="UQH181" s="184"/>
      <c r="UQI181" s="66"/>
      <c r="UQJ181" s="83"/>
      <c r="UQK181" s="230"/>
      <c r="UQL181" s="121"/>
      <c r="UQM181" s="80"/>
      <c r="UQN181" s="4"/>
      <c r="UQO181" s="4"/>
      <c r="UQP181" s="4"/>
      <c r="UQQ181" s="4"/>
      <c r="UQR181" s="184"/>
      <c r="UQS181" s="66"/>
      <c r="UQT181" s="83"/>
      <c r="UQU181" s="230"/>
      <c r="UQV181" s="121"/>
      <c r="UQW181" s="80"/>
      <c r="UQX181" s="4"/>
      <c r="UQY181" s="4"/>
      <c r="UQZ181" s="4"/>
      <c r="URA181" s="4"/>
      <c r="URB181" s="184"/>
      <c r="URC181" s="66"/>
      <c r="URD181" s="83"/>
      <c r="URE181" s="230"/>
      <c r="URF181" s="121"/>
      <c r="URG181" s="80"/>
      <c r="URH181" s="4"/>
      <c r="URI181" s="4"/>
      <c r="URJ181" s="4"/>
      <c r="URK181" s="4"/>
      <c r="URL181" s="184"/>
      <c r="URM181" s="66"/>
      <c r="URN181" s="83"/>
      <c r="URO181" s="230"/>
      <c r="URP181" s="121"/>
      <c r="URQ181" s="80"/>
      <c r="URR181" s="4"/>
      <c r="URS181" s="4"/>
      <c r="URT181" s="4"/>
      <c r="URU181" s="4"/>
      <c r="URV181" s="184"/>
      <c r="URW181" s="66"/>
      <c r="URX181" s="83"/>
      <c r="URY181" s="230"/>
      <c r="URZ181" s="121"/>
      <c r="USA181" s="80"/>
      <c r="USB181" s="4"/>
      <c r="USC181" s="4"/>
      <c r="USD181" s="4"/>
      <c r="USE181" s="4"/>
      <c r="USF181" s="184"/>
      <c r="USG181" s="66"/>
      <c r="USH181" s="83"/>
      <c r="USI181" s="230"/>
      <c r="USJ181" s="121"/>
      <c r="USK181" s="80"/>
      <c r="USL181" s="4"/>
      <c r="USM181" s="4"/>
      <c r="USN181" s="4"/>
      <c r="USO181" s="4"/>
      <c r="USP181" s="184"/>
      <c r="USQ181" s="66"/>
      <c r="USR181" s="83"/>
      <c r="USS181" s="230"/>
      <c r="UST181" s="121"/>
      <c r="USU181" s="80"/>
      <c r="USV181" s="4"/>
      <c r="USW181" s="4"/>
      <c r="USX181" s="4"/>
      <c r="USY181" s="4"/>
      <c r="USZ181" s="184"/>
      <c r="UTA181" s="66"/>
      <c r="UTB181" s="83"/>
      <c r="UTC181" s="230"/>
      <c r="UTD181" s="121"/>
      <c r="UTE181" s="80"/>
      <c r="UTF181" s="4"/>
      <c r="UTG181" s="4"/>
      <c r="UTH181" s="4"/>
      <c r="UTI181" s="4"/>
      <c r="UTJ181" s="184"/>
      <c r="UTK181" s="66"/>
      <c r="UTL181" s="83"/>
      <c r="UTM181" s="230"/>
      <c r="UTN181" s="121"/>
      <c r="UTO181" s="80"/>
      <c r="UTP181" s="4"/>
      <c r="UTQ181" s="4"/>
      <c r="UTR181" s="4"/>
      <c r="UTS181" s="4"/>
      <c r="UTT181" s="184"/>
      <c r="UTU181" s="66"/>
      <c r="UTV181" s="83"/>
      <c r="UTW181" s="230"/>
      <c r="UTX181" s="121"/>
      <c r="UTY181" s="80"/>
      <c r="UTZ181" s="4"/>
      <c r="UUA181" s="4"/>
      <c r="UUB181" s="4"/>
      <c r="UUC181" s="4"/>
      <c r="UUD181" s="184"/>
      <c r="UUE181" s="66"/>
      <c r="UUF181" s="83"/>
      <c r="UUG181" s="230"/>
      <c r="UUH181" s="121"/>
      <c r="UUI181" s="80"/>
      <c r="UUJ181" s="4"/>
      <c r="UUK181" s="4"/>
      <c r="UUL181" s="4"/>
      <c r="UUM181" s="4"/>
      <c r="UUN181" s="184"/>
      <c r="UUO181" s="66"/>
      <c r="UUP181" s="83"/>
      <c r="UUQ181" s="230"/>
      <c r="UUR181" s="121"/>
      <c r="UUS181" s="80"/>
      <c r="UUT181" s="4"/>
      <c r="UUU181" s="4"/>
      <c r="UUV181" s="4"/>
      <c r="UUW181" s="4"/>
      <c r="UUX181" s="184"/>
      <c r="UUY181" s="66"/>
      <c r="UUZ181" s="83"/>
      <c r="UVA181" s="230"/>
      <c r="UVB181" s="121"/>
      <c r="UVC181" s="80"/>
      <c r="UVD181" s="4"/>
      <c r="UVE181" s="4"/>
      <c r="UVF181" s="4"/>
      <c r="UVG181" s="4"/>
      <c r="UVH181" s="184"/>
      <c r="UVI181" s="66"/>
      <c r="UVJ181" s="83"/>
      <c r="UVK181" s="230"/>
      <c r="UVL181" s="121"/>
      <c r="UVM181" s="80"/>
      <c r="UVN181" s="4"/>
      <c r="UVO181" s="4"/>
      <c r="UVP181" s="4"/>
      <c r="UVQ181" s="4"/>
      <c r="UVR181" s="184"/>
      <c r="UVS181" s="66"/>
      <c r="UVT181" s="83"/>
      <c r="UVU181" s="230"/>
      <c r="UVV181" s="121"/>
      <c r="UVW181" s="80"/>
      <c r="UVX181" s="4"/>
      <c r="UVY181" s="4"/>
      <c r="UVZ181" s="4"/>
      <c r="UWA181" s="4"/>
      <c r="UWB181" s="184"/>
      <c r="UWC181" s="66"/>
      <c r="UWD181" s="83"/>
      <c r="UWE181" s="230"/>
      <c r="UWF181" s="121"/>
      <c r="UWG181" s="80"/>
      <c r="UWH181" s="4"/>
      <c r="UWI181" s="4"/>
      <c r="UWJ181" s="4"/>
      <c r="UWK181" s="4"/>
      <c r="UWL181" s="184"/>
      <c r="UWM181" s="66"/>
      <c r="UWN181" s="83"/>
      <c r="UWO181" s="230"/>
      <c r="UWP181" s="121"/>
      <c r="UWQ181" s="80"/>
      <c r="UWR181" s="4"/>
      <c r="UWS181" s="4"/>
      <c r="UWT181" s="4"/>
      <c r="UWU181" s="4"/>
      <c r="UWV181" s="184"/>
      <c r="UWW181" s="66"/>
      <c r="UWX181" s="83"/>
      <c r="UWY181" s="230"/>
      <c r="UWZ181" s="121"/>
      <c r="UXA181" s="80"/>
      <c r="UXB181" s="4"/>
      <c r="UXC181" s="4"/>
      <c r="UXD181" s="4"/>
      <c r="UXE181" s="4"/>
      <c r="UXF181" s="184"/>
      <c r="UXG181" s="66"/>
      <c r="UXH181" s="83"/>
      <c r="UXI181" s="230"/>
      <c r="UXJ181" s="121"/>
      <c r="UXK181" s="80"/>
      <c r="UXL181" s="4"/>
      <c r="UXM181" s="4"/>
      <c r="UXN181" s="4"/>
      <c r="UXO181" s="4"/>
      <c r="UXP181" s="184"/>
      <c r="UXQ181" s="66"/>
      <c r="UXR181" s="83"/>
      <c r="UXS181" s="230"/>
      <c r="UXT181" s="121"/>
      <c r="UXU181" s="80"/>
      <c r="UXV181" s="4"/>
      <c r="UXW181" s="4"/>
      <c r="UXX181" s="4"/>
      <c r="UXY181" s="4"/>
      <c r="UXZ181" s="184"/>
      <c r="UYA181" s="66"/>
      <c r="UYB181" s="83"/>
      <c r="UYC181" s="230"/>
      <c r="UYD181" s="121"/>
      <c r="UYE181" s="80"/>
      <c r="UYF181" s="4"/>
      <c r="UYG181" s="4"/>
      <c r="UYH181" s="4"/>
      <c r="UYI181" s="4"/>
      <c r="UYJ181" s="184"/>
      <c r="UYK181" s="66"/>
      <c r="UYL181" s="83"/>
      <c r="UYM181" s="230"/>
      <c r="UYN181" s="121"/>
      <c r="UYO181" s="80"/>
      <c r="UYP181" s="4"/>
      <c r="UYQ181" s="4"/>
      <c r="UYR181" s="4"/>
      <c r="UYS181" s="4"/>
      <c r="UYT181" s="184"/>
      <c r="UYU181" s="66"/>
      <c r="UYV181" s="83"/>
      <c r="UYW181" s="230"/>
      <c r="UYX181" s="121"/>
      <c r="UYY181" s="80"/>
      <c r="UYZ181" s="4"/>
      <c r="UZA181" s="4"/>
      <c r="UZB181" s="4"/>
      <c r="UZC181" s="4"/>
      <c r="UZD181" s="184"/>
      <c r="UZE181" s="66"/>
      <c r="UZF181" s="83"/>
      <c r="UZG181" s="230"/>
      <c r="UZH181" s="121"/>
      <c r="UZI181" s="80"/>
      <c r="UZJ181" s="4"/>
      <c r="UZK181" s="4"/>
      <c r="UZL181" s="4"/>
      <c r="UZM181" s="4"/>
      <c r="UZN181" s="184"/>
      <c r="UZO181" s="66"/>
      <c r="UZP181" s="83"/>
      <c r="UZQ181" s="230"/>
      <c r="UZR181" s="121"/>
      <c r="UZS181" s="80"/>
      <c r="UZT181" s="4"/>
      <c r="UZU181" s="4"/>
      <c r="UZV181" s="4"/>
      <c r="UZW181" s="4"/>
      <c r="UZX181" s="184"/>
      <c r="UZY181" s="66"/>
      <c r="UZZ181" s="83"/>
      <c r="VAA181" s="230"/>
      <c r="VAB181" s="121"/>
      <c r="VAC181" s="80"/>
      <c r="VAD181" s="4"/>
      <c r="VAE181" s="4"/>
      <c r="VAF181" s="4"/>
      <c r="VAG181" s="4"/>
      <c r="VAH181" s="184"/>
      <c r="VAI181" s="66"/>
      <c r="VAJ181" s="83"/>
      <c r="VAK181" s="230"/>
      <c r="VAL181" s="121"/>
      <c r="VAM181" s="80"/>
      <c r="VAN181" s="4"/>
      <c r="VAO181" s="4"/>
      <c r="VAP181" s="4"/>
      <c r="VAQ181" s="4"/>
      <c r="VAR181" s="184"/>
      <c r="VAS181" s="66"/>
      <c r="VAT181" s="83"/>
      <c r="VAU181" s="230"/>
      <c r="VAV181" s="121"/>
      <c r="VAW181" s="80"/>
      <c r="VAX181" s="4"/>
      <c r="VAY181" s="4"/>
      <c r="VAZ181" s="4"/>
      <c r="VBA181" s="4"/>
      <c r="VBB181" s="184"/>
      <c r="VBC181" s="66"/>
      <c r="VBD181" s="83"/>
      <c r="VBE181" s="230"/>
      <c r="VBF181" s="121"/>
      <c r="VBG181" s="80"/>
      <c r="VBH181" s="4"/>
      <c r="VBI181" s="4"/>
      <c r="VBJ181" s="4"/>
      <c r="VBK181" s="4"/>
      <c r="VBL181" s="184"/>
      <c r="VBM181" s="66"/>
      <c r="VBN181" s="83"/>
      <c r="VBO181" s="230"/>
      <c r="VBP181" s="121"/>
      <c r="VBQ181" s="80"/>
      <c r="VBR181" s="4"/>
      <c r="VBS181" s="4"/>
      <c r="VBT181" s="4"/>
      <c r="VBU181" s="4"/>
      <c r="VBV181" s="184"/>
      <c r="VBW181" s="66"/>
      <c r="VBX181" s="83"/>
      <c r="VBY181" s="230"/>
      <c r="VBZ181" s="121"/>
      <c r="VCA181" s="80"/>
      <c r="VCB181" s="4"/>
      <c r="VCC181" s="4"/>
      <c r="VCD181" s="4"/>
      <c r="VCE181" s="4"/>
      <c r="VCF181" s="184"/>
      <c r="VCG181" s="66"/>
      <c r="VCH181" s="83"/>
      <c r="VCI181" s="230"/>
      <c r="VCJ181" s="121"/>
      <c r="VCK181" s="80"/>
      <c r="VCL181" s="4"/>
      <c r="VCM181" s="4"/>
      <c r="VCN181" s="4"/>
      <c r="VCO181" s="4"/>
      <c r="VCP181" s="184"/>
      <c r="VCQ181" s="66"/>
      <c r="VCR181" s="83"/>
      <c r="VCS181" s="230"/>
      <c r="VCT181" s="121"/>
      <c r="VCU181" s="80"/>
      <c r="VCV181" s="4"/>
      <c r="VCW181" s="4"/>
      <c r="VCX181" s="4"/>
      <c r="VCY181" s="4"/>
      <c r="VCZ181" s="184"/>
      <c r="VDA181" s="66"/>
      <c r="VDB181" s="83"/>
      <c r="VDC181" s="230"/>
      <c r="VDD181" s="121"/>
      <c r="VDE181" s="80"/>
      <c r="VDF181" s="4"/>
      <c r="VDG181" s="4"/>
      <c r="VDH181" s="4"/>
      <c r="VDI181" s="4"/>
      <c r="VDJ181" s="184"/>
      <c r="VDK181" s="66"/>
      <c r="VDL181" s="83"/>
      <c r="VDM181" s="230"/>
      <c r="VDN181" s="121"/>
      <c r="VDO181" s="80"/>
      <c r="VDP181" s="4"/>
      <c r="VDQ181" s="4"/>
      <c r="VDR181" s="4"/>
      <c r="VDS181" s="4"/>
      <c r="VDT181" s="184"/>
      <c r="VDU181" s="66"/>
      <c r="VDV181" s="83"/>
      <c r="VDW181" s="230"/>
      <c r="VDX181" s="121"/>
      <c r="VDY181" s="80"/>
      <c r="VDZ181" s="4"/>
      <c r="VEA181" s="4"/>
      <c r="VEB181" s="4"/>
      <c r="VEC181" s="4"/>
      <c r="VED181" s="184"/>
      <c r="VEE181" s="66"/>
      <c r="VEF181" s="83"/>
      <c r="VEG181" s="230"/>
      <c r="VEH181" s="121"/>
      <c r="VEI181" s="80"/>
      <c r="VEJ181" s="4"/>
      <c r="VEK181" s="4"/>
      <c r="VEL181" s="4"/>
      <c r="VEM181" s="4"/>
      <c r="VEN181" s="184"/>
      <c r="VEO181" s="66"/>
      <c r="VEP181" s="83"/>
      <c r="VEQ181" s="230"/>
      <c r="VER181" s="121"/>
      <c r="VES181" s="80"/>
      <c r="VET181" s="4"/>
      <c r="VEU181" s="4"/>
      <c r="VEV181" s="4"/>
      <c r="VEW181" s="4"/>
      <c r="VEX181" s="184"/>
      <c r="VEY181" s="66"/>
      <c r="VEZ181" s="83"/>
      <c r="VFA181" s="230"/>
      <c r="VFB181" s="121"/>
      <c r="VFC181" s="80"/>
      <c r="VFD181" s="4"/>
      <c r="VFE181" s="4"/>
      <c r="VFF181" s="4"/>
      <c r="VFG181" s="4"/>
      <c r="VFH181" s="184"/>
      <c r="VFI181" s="66"/>
      <c r="VFJ181" s="83"/>
      <c r="VFK181" s="230"/>
      <c r="VFL181" s="121"/>
      <c r="VFM181" s="80"/>
      <c r="VFN181" s="4"/>
      <c r="VFO181" s="4"/>
      <c r="VFP181" s="4"/>
      <c r="VFQ181" s="4"/>
      <c r="VFR181" s="184"/>
      <c r="VFS181" s="66"/>
      <c r="VFT181" s="83"/>
      <c r="VFU181" s="230"/>
      <c r="VFV181" s="121"/>
      <c r="VFW181" s="80"/>
      <c r="VFX181" s="4"/>
      <c r="VFY181" s="4"/>
      <c r="VFZ181" s="4"/>
      <c r="VGA181" s="4"/>
      <c r="VGB181" s="184"/>
      <c r="VGC181" s="66"/>
      <c r="VGD181" s="83"/>
      <c r="VGE181" s="230"/>
      <c r="VGF181" s="121"/>
      <c r="VGG181" s="80"/>
      <c r="VGH181" s="4"/>
      <c r="VGI181" s="4"/>
      <c r="VGJ181" s="4"/>
      <c r="VGK181" s="4"/>
      <c r="VGL181" s="184"/>
      <c r="VGM181" s="66"/>
      <c r="VGN181" s="83"/>
      <c r="VGO181" s="230"/>
      <c r="VGP181" s="121"/>
      <c r="VGQ181" s="80"/>
      <c r="VGR181" s="4"/>
      <c r="VGS181" s="4"/>
      <c r="VGT181" s="4"/>
      <c r="VGU181" s="4"/>
      <c r="VGV181" s="184"/>
      <c r="VGW181" s="66"/>
      <c r="VGX181" s="83"/>
      <c r="VGY181" s="230"/>
      <c r="VGZ181" s="121"/>
      <c r="VHA181" s="80"/>
      <c r="VHB181" s="4"/>
      <c r="VHC181" s="4"/>
      <c r="VHD181" s="4"/>
      <c r="VHE181" s="4"/>
      <c r="VHF181" s="184"/>
      <c r="VHG181" s="66"/>
      <c r="VHH181" s="83"/>
      <c r="VHI181" s="230"/>
      <c r="VHJ181" s="121"/>
      <c r="VHK181" s="80"/>
      <c r="VHL181" s="4"/>
      <c r="VHM181" s="4"/>
      <c r="VHN181" s="4"/>
      <c r="VHO181" s="4"/>
      <c r="VHP181" s="184"/>
      <c r="VHQ181" s="66"/>
      <c r="VHR181" s="83"/>
      <c r="VHS181" s="230"/>
      <c r="VHT181" s="121"/>
      <c r="VHU181" s="80"/>
      <c r="VHV181" s="4"/>
      <c r="VHW181" s="4"/>
      <c r="VHX181" s="4"/>
      <c r="VHY181" s="4"/>
      <c r="VHZ181" s="184"/>
      <c r="VIA181" s="66"/>
      <c r="VIB181" s="83"/>
      <c r="VIC181" s="230"/>
      <c r="VID181" s="121"/>
      <c r="VIE181" s="80"/>
      <c r="VIF181" s="4"/>
      <c r="VIG181" s="4"/>
      <c r="VIH181" s="4"/>
      <c r="VII181" s="4"/>
      <c r="VIJ181" s="184"/>
      <c r="VIK181" s="66"/>
      <c r="VIL181" s="83"/>
      <c r="VIM181" s="230"/>
      <c r="VIN181" s="121"/>
      <c r="VIO181" s="80"/>
      <c r="VIP181" s="4"/>
      <c r="VIQ181" s="4"/>
      <c r="VIR181" s="4"/>
      <c r="VIS181" s="4"/>
      <c r="VIT181" s="184"/>
      <c r="VIU181" s="66"/>
      <c r="VIV181" s="83"/>
      <c r="VIW181" s="230"/>
      <c r="VIX181" s="121"/>
      <c r="VIY181" s="80"/>
      <c r="VIZ181" s="4"/>
      <c r="VJA181" s="4"/>
      <c r="VJB181" s="4"/>
      <c r="VJC181" s="4"/>
      <c r="VJD181" s="184"/>
      <c r="VJE181" s="66"/>
      <c r="VJF181" s="83"/>
      <c r="VJG181" s="230"/>
      <c r="VJH181" s="121"/>
      <c r="VJI181" s="80"/>
      <c r="VJJ181" s="4"/>
      <c r="VJK181" s="4"/>
      <c r="VJL181" s="4"/>
      <c r="VJM181" s="4"/>
      <c r="VJN181" s="184"/>
      <c r="VJO181" s="66"/>
      <c r="VJP181" s="83"/>
      <c r="VJQ181" s="230"/>
      <c r="VJR181" s="121"/>
      <c r="VJS181" s="80"/>
      <c r="VJT181" s="4"/>
      <c r="VJU181" s="4"/>
      <c r="VJV181" s="4"/>
      <c r="VJW181" s="4"/>
      <c r="VJX181" s="184"/>
      <c r="VJY181" s="66"/>
      <c r="VJZ181" s="83"/>
      <c r="VKA181" s="230"/>
      <c r="VKB181" s="121"/>
      <c r="VKC181" s="80"/>
      <c r="VKD181" s="4"/>
      <c r="VKE181" s="4"/>
      <c r="VKF181" s="4"/>
      <c r="VKG181" s="4"/>
      <c r="VKH181" s="184"/>
      <c r="VKI181" s="66"/>
      <c r="VKJ181" s="83"/>
      <c r="VKK181" s="230"/>
      <c r="VKL181" s="121"/>
      <c r="VKM181" s="80"/>
      <c r="VKN181" s="4"/>
      <c r="VKO181" s="4"/>
      <c r="VKP181" s="4"/>
      <c r="VKQ181" s="4"/>
      <c r="VKR181" s="184"/>
      <c r="VKS181" s="66"/>
      <c r="VKT181" s="83"/>
      <c r="VKU181" s="230"/>
      <c r="VKV181" s="121"/>
      <c r="VKW181" s="80"/>
      <c r="VKX181" s="4"/>
      <c r="VKY181" s="4"/>
      <c r="VKZ181" s="4"/>
      <c r="VLA181" s="4"/>
      <c r="VLB181" s="184"/>
      <c r="VLC181" s="66"/>
      <c r="VLD181" s="83"/>
      <c r="VLE181" s="230"/>
      <c r="VLF181" s="121"/>
      <c r="VLG181" s="80"/>
      <c r="VLH181" s="4"/>
      <c r="VLI181" s="4"/>
      <c r="VLJ181" s="4"/>
      <c r="VLK181" s="4"/>
      <c r="VLL181" s="184"/>
      <c r="VLM181" s="66"/>
      <c r="VLN181" s="83"/>
      <c r="VLO181" s="230"/>
      <c r="VLP181" s="121"/>
      <c r="VLQ181" s="80"/>
      <c r="VLR181" s="4"/>
      <c r="VLS181" s="4"/>
      <c r="VLT181" s="4"/>
      <c r="VLU181" s="4"/>
      <c r="VLV181" s="184"/>
      <c r="VLW181" s="66"/>
      <c r="VLX181" s="83"/>
      <c r="VLY181" s="230"/>
      <c r="VLZ181" s="121"/>
      <c r="VMA181" s="80"/>
      <c r="VMB181" s="4"/>
      <c r="VMC181" s="4"/>
      <c r="VMD181" s="4"/>
      <c r="VME181" s="4"/>
      <c r="VMF181" s="184"/>
      <c r="VMG181" s="66"/>
      <c r="VMH181" s="83"/>
      <c r="VMI181" s="230"/>
      <c r="VMJ181" s="121"/>
      <c r="VMK181" s="80"/>
      <c r="VML181" s="4"/>
      <c r="VMM181" s="4"/>
      <c r="VMN181" s="4"/>
      <c r="VMO181" s="4"/>
      <c r="VMP181" s="184"/>
      <c r="VMQ181" s="66"/>
      <c r="VMR181" s="83"/>
      <c r="VMS181" s="230"/>
      <c r="VMT181" s="121"/>
      <c r="VMU181" s="80"/>
      <c r="VMV181" s="4"/>
      <c r="VMW181" s="4"/>
      <c r="VMX181" s="4"/>
      <c r="VMY181" s="4"/>
      <c r="VMZ181" s="184"/>
      <c r="VNA181" s="66"/>
      <c r="VNB181" s="83"/>
      <c r="VNC181" s="230"/>
      <c r="VND181" s="121"/>
      <c r="VNE181" s="80"/>
      <c r="VNF181" s="4"/>
      <c r="VNG181" s="4"/>
      <c r="VNH181" s="4"/>
      <c r="VNI181" s="4"/>
      <c r="VNJ181" s="184"/>
      <c r="VNK181" s="66"/>
      <c r="VNL181" s="83"/>
      <c r="VNM181" s="230"/>
      <c r="VNN181" s="121"/>
      <c r="VNO181" s="80"/>
      <c r="VNP181" s="4"/>
      <c r="VNQ181" s="4"/>
      <c r="VNR181" s="4"/>
      <c r="VNS181" s="4"/>
      <c r="VNT181" s="184"/>
      <c r="VNU181" s="66"/>
      <c r="VNV181" s="83"/>
      <c r="VNW181" s="230"/>
      <c r="VNX181" s="121"/>
      <c r="VNY181" s="80"/>
      <c r="VNZ181" s="4"/>
      <c r="VOA181" s="4"/>
      <c r="VOB181" s="4"/>
      <c r="VOC181" s="4"/>
      <c r="VOD181" s="184"/>
      <c r="VOE181" s="66"/>
      <c r="VOF181" s="83"/>
      <c r="VOG181" s="230"/>
      <c r="VOH181" s="121"/>
      <c r="VOI181" s="80"/>
      <c r="VOJ181" s="4"/>
      <c r="VOK181" s="4"/>
      <c r="VOL181" s="4"/>
      <c r="VOM181" s="4"/>
      <c r="VON181" s="184"/>
      <c r="VOO181" s="66"/>
      <c r="VOP181" s="83"/>
      <c r="VOQ181" s="230"/>
      <c r="VOR181" s="121"/>
      <c r="VOS181" s="80"/>
      <c r="VOT181" s="4"/>
      <c r="VOU181" s="4"/>
      <c r="VOV181" s="4"/>
      <c r="VOW181" s="4"/>
      <c r="VOX181" s="184"/>
      <c r="VOY181" s="66"/>
      <c r="VOZ181" s="83"/>
      <c r="VPA181" s="230"/>
      <c r="VPB181" s="121"/>
      <c r="VPC181" s="80"/>
      <c r="VPD181" s="4"/>
      <c r="VPE181" s="4"/>
      <c r="VPF181" s="4"/>
      <c r="VPG181" s="4"/>
      <c r="VPH181" s="184"/>
      <c r="VPI181" s="66"/>
      <c r="VPJ181" s="83"/>
      <c r="VPK181" s="230"/>
      <c r="VPL181" s="121"/>
      <c r="VPM181" s="80"/>
      <c r="VPN181" s="4"/>
      <c r="VPO181" s="4"/>
      <c r="VPP181" s="4"/>
      <c r="VPQ181" s="4"/>
      <c r="VPR181" s="184"/>
      <c r="VPS181" s="66"/>
      <c r="VPT181" s="83"/>
      <c r="VPU181" s="230"/>
      <c r="VPV181" s="121"/>
      <c r="VPW181" s="80"/>
      <c r="VPX181" s="4"/>
      <c r="VPY181" s="4"/>
      <c r="VPZ181" s="4"/>
      <c r="VQA181" s="4"/>
      <c r="VQB181" s="184"/>
      <c r="VQC181" s="66"/>
      <c r="VQD181" s="83"/>
      <c r="VQE181" s="230"/>
      <c r="VQF181" s="121"/>
      <c r="VQG181" s="80"/>
      <c r="VQH181" s="4"/>
      <c r="VQI181" s="4"/>
      <c r="VQJ181" s="4"/>
      <c r="VQK181" s="4"/>
      <c r="VQL181" s="184"/>
      <c r="VQM181" s="66"/>
      <c r="VQN181" s="83"/>
      <c r="VQO181" s="230"/>
      <c r="VQP181" s="121"/>
      <c r="VQQ181" s="80"/>
      <c r="VQR181" s="4"/>
      <c r="VQS181" s="4"/>
      <c r="VQT181" s="4"/>
      <c r="VQU181" s="4"/>
      <c r="VQV181" s="184"/>
      <c r="VQW181" s="66"/>
      <c r="VQX181" s="83"/>
      <c r="VQY181" s="230"/>
      <c r="VQZ181" s="121"/>
      <c r="VRA181" s="80"/>
      <c r="VRB181" s="4"/>
      <c r="VRC181" s="4"/>
      <c r="VRD181" s="4"/>
      <c r="VRE181" s="4"/>
      <c r="VRF181" s="184"/>
      <c r="VRG181" s="66"/>
      <c r="VRH181" s="83"/>
      <c r="VRI181" s="230"/>
      <c r="VRJ181" s="121"/>
      <c r="VRK181" s="80"/>
      <c r="VRL181" s="4"/>
      <c r="VRM181" s="4"/>
      <c r="VRN181" s="4"/>
      <c r="VRO181" s="4"/>
      <c r="VRP181" s="184"/>
      <c r="VRQ181" s="66"/>
      <c r="VRR181" s="83"/>
      <c r="VRS181" s="230"/>
      <c r="VRT181" s="121"/>
      <c r="VRU181" s="80"/>
      <c r="VRV181" s="4"/>
      <c r="VRW181" s="4"/>
      <c r="VRX181" s="4"/>
      <c r="VRY181" s="4"/>
      <c r="VRZ181" s="184"/>
      <c r="VSA181" s="66"/>
      <c r="VSB181" s="83"/>
      <c r="VSC181" s="230"/>
      <c r="VSD181" s="121"/>
      <c r="VSE181" s="80"/>
      <c r="VSF181" s="4"/>
      <c r="VSG181" s="4"/>
      <c r="VSH181" s="4"/>
      <c r="VSI181" s="4"/>
      <c r="VSJ181" s="184"/>
      <c r="VSK181" s="66"/>
      <c r="VSL181" s="83"/>
      <c r="VSM181" s="230"/>
      <c r="VSN181" s="121"/>
      <c r="VSO181" s="80"/>
      <c r="VSP181" s="4"/>
      <c r="VSQ181" s="4"/>
      <c r="VSR181" s="4"/>
      <c r="VSS181" s="4"/>
      <c r="VST181" s="184"/>
      <c r="VSU181" s="66"/>
      <c r="VSV181" s="83"/>
      <c r="VSW181" s="230"/>
      <c r="VSX181" s="121"/>
      <c r="VSY181" s="80"/>
      <c r="VSZ181" s="4"/>
      <c r="VTA181" s="4"/>
      <c r="VTB181" s="4"/>
      <c r="VTC181" s="4"/>
      <c r="VTD181" s="184"/>
      <c r="VTE181" s="66"/>
      <c r="VTF181" s="83"/>
      <c r="VTG181" s="230"/>
      <c r="VTH181" s="121"/>
      <c r="VTI181" s="80"/>
      <c r="VTJ181" s="4"/>
      <c r="VTK181" s="4"/>
      <c r="VTL181" s="4"/>
      <c r="VTM181" s="4"/>
      <c r="VTN181" s="184"/>
      <c r="VTO181" s="66"/>
      <c r="VTP181" s="83"/>
      <c r="VTQ181" s="230"/>
      <c r="VTR181" s="121"/>
      <c r="VTS181" s="80"/>
      <c r="VTT181" s="4"/>
      <c r="VTU181" s="4"/>
      <c r="VTV181" s="4"/>
      <c r="VTW181" s="4"/>
      <c r="VTX181" s="184"/>
      <c r="VTY181" s="66"/>
      <c r="VTZ181" s="83"/>
      <c r="VUA181" s="230"/>
      <c r="VUB181" s="121"/>
      <c r="VUC181" s="80"/>
      <c r="VUD181" s="4"/>
      <c r="VUE181" s="4"/>
      <c r="VUF181" s="4"/>
      <c r="VUG181" s="4"/>
      <c r="VUH181" s="184"/>
      <c r="VUI181" s="66"/>
      <c r="VUJ181" s="83"/>
      <c r="VUK181" s="230"/>
      <c r="VUL181" s="121"/>
      <c r="VUM181" s="80"/>
      <c r="VUN181" s="4"/>
      <c r="VUO181" s="4"/>
      <c r="VUP181" s="4"/>
      <c r="VUQ181" s="4"/>
      <c r="VUR181" s="184"/>
      <c r="VUS181" s="66"/>
      <c r="VUT181" s="83"/>
      <c r="VUU181" s="230"/>
      <c r="VUV181" s="121"/>
      <c r="VUW181" s="80"/>
      <c r="VUX181" s="4"/>
      <c r="VUY181" s="4"/>
      <c r="VUZ181" s="4"/>
      <c r="VVA181" s="4"/>
      <c r="VVB181" s="184"/>
      <c r="VVC181" s="66"/>
      <c r="VVD181" s="83"/>
      <c r="VVE181" s="230"/>
      <c r="VVF181" s="121"/>
      <c r="VVG181" s="80"/>
      <c r="VVH181" s="4"/>
      <c r="VVI181" s="4"/>
      <c r="VVJ181" s="4"/>
      <c r="VVK181" s="4"/>
      <c r="VVL181" s="184"/>
      <c r="VVM181" s="66"/>
      <c r="VVN181" s="83"/>
      <c r="VVO181" s="230"/>
      <c r="VVP181" s="121"/>
      <c r="VVQ181" s="80"/>
      <c r="VVR181" s="4"/>
      <c r="VVS181" s="4"/>
      <c r="VVT181" s="4"/>
      <c r="VVU181" s="4"/>
      <c r="VVV181" s="184"/>
      <c r="VVW181" s="66"/>
      <c r="VVX181" s="83"/>
      <c r="VVY181" s="230"/>
      <c r="VVZ181" s="121"/>
      <c r="VWA181" s="80"/>
      <c r="VWB181" s="4"/>
      <c r="VWC181" s="4"/>
      <c r="VWD181" s="4"/>
      <c r="VWE181" s="4"/>
      <c r="VWF181" s="184"/>
      <c r="VWG181" s="66"/>
      <c r="VWH181" s="83"/>
      <c r="VWI181" s="230"/>
      <c r="VWJ181" s="121"/>
      <c r="VWK181" s="80"/>
      <c r="VWL181" s="4"/>
      <c r="VWM181" s="4"/>
      <c r="VWN181" s="4"/>
      <c r="VWO181" s="4"/>
      <c r="VWP181" s="184"/>
      <c r="VWQ181" s="66"/>
      <c r="VWR181" s="83"/>
      <c r="VWS181" s="230"/>
      <c r="VWT181" s="121"/>
      <c r="VWU181" s="80"/>
      <c r="VWV181" s="4"/>
      <c r="VWW181" s="4"/>
      <c r="VWX181" s="4"/>
      <c r="VWY181" s="4"/>
      <c r="VWZ181" s="184"/>
      <c r="VXA181" s="66"/>
      <c r="VXB181" s="83"/>
      <c r="VXC181" s="230"/>
      <c r="VXD181" s="121"/>
      <c r="VXE181" s="80"/>
      <c r="VXF181" s="4"/>
      <c r="VXG181" s="4"/>
      <c r="VXH181" s="4"/>
      <c r="VXI181" s="4"/>
      <c r="VXJ181" s="184"/>
      <c r="VXK181" s="66"/>
      <c r="VXL181" s="83"/>
      <c r="VXM181" s="230"/>
      <c r="VXN181" s="121"/>
      <c r="VXO181" s="80"/>
      <c r="VXP181" s="4"/>
      <c r="VXQ181" s="4"/>
      <c r="VXR181" s="4"/>
      <c r="VXS181" s="4"/>
      <c r="VXT181" s="184"/>
      <c r="VXU181" s="66"/>
      <c r="VXV181" s="83"/>
      <c r="VXW181" s="230"/>
      <c r="VXX181" s="121"/>
      <c r="VXY181" s="80"/>
      <c r="VXZ181" s="4"/>
      <c r="VYA181" s="4"/>
      <c r="VYB181" s="4"/>
      <c r="VYC181" s="4"/>
      <c r="VYD181" s="184"/>
      <c r="VYE181" s="66"/>
      <c r="VYF181" s="83"/>
      <c r="VYG181" s="230"/>
      <c r="VYH181" s="121"/>
      <c r="VYI181" s="80"/>
      <c r="VYJ181" s="4"/>
      <c r="VYK181" s="4"/>
      <c r="VYL181" s="4"/>
      <c r="VYM181" s="4"/>
      <c r="VYN181" s="184"/>
      <c r="VYO181" s="66"/>
      <c r="VYP181" s="83"/>
      <c r="VYQ181" s="230"/>
      <c r="VYR181" s="121"/>
      <c r="VYS181" s="80"/>
      <c r="VYT181" s="4"/>
      <c r="VYU181" s="4"/>
      <c r="VYV181" s="4"/>
      <c r="VYW181" s="4"/>
      <c r="VYX181" s="184"/>
      <c r="VYY181" s="66"/>
      <c r="VYZ181" s="83"/>
      <c r="VZA181" s="230"/>
      <c r="VZB181" s="121"/>
      <c r="VZC181" s="80"/>
      <c r="VZD181" s="4"/>
      <c r="VZE181" s="4"/>
      <c r="VZF181" s="4"/>
      <c r="VZG181" s="4"/>
      <c r="VZH181" s="184"/>
      <c r="VZI181" s="66"/>
      <c r="VZJ181" s="83"/>
      <c r="VZK181" s="230"/>
      <c r="VZL181" s="121"/>
      <c r="VZM181" s="80"/>
      <c r="VZN181" s="4"/>
      <c r="VZO181" s="4"/>
      <c r="VZP181" s="4"/>
      <c r="VZQ181" s="4"/>
      <c r="VZR181" s="184"/>
      <c r="VZS181" s="66"/>
      <c r="VZT181" s="83"/>
      <c r="VZU181" s="230"/>
      <c r="VZV181" s="121"/>
      <c r="VZW181" s="80"/>
      <c r="VZX181" s="4"/>
      <c r="VZY181" s="4"/>
      <c r="VZZ181" s="4"/>
      <c r="WAA181" s="4"/>
      <c r="WAB181" s="184"/>
      <c r="WAC181" s="66"/>
      <c r="WAD181" s="83"/>
      <c r="WAE181" s="230"/>
      <c r="WAF181" s="121"/>
      <c r="WAG181" s="80"/>
      <c r="WAH181" s="4"/>
      <c r="WAI181" s="4"/>
      <c r="WAJ181" s="4"/>
      <c r="WAK181" s="4"/>
      <c r="WAL181" s="184"/>
      <c r="WAM181" s="66"/>
      <c r="WAN181" s="83"/>
      <c r="WAO181" s="230"/>
      <c r="WAP181" s="121"/>
      <c r="WAQ181" s="80"/>
      <c r="WAR181" s="4"/>
      <c r="WAS181" s="4"/>
      <c r="WAT181" s="4"/>
      <c r="WAU181" s="4"/>
      <c r="WAV181" s="184"/>
      <c r="WAW181" s="66"/>
      <c r="WAX181" s="83"/>
      <c r="WAY181" s="230"/>
      <c r="WAZ181" s="121"/>
      <c r="WBA181" s="80"/>
      <c r="WBB181" s="4"/>
      <c r="WBC181" s="4"/>
      <c r="WBD181" s="4"/>
      <c r="WBE181" s="4"/>
      <c r="WBF181" s="184"/>
      <c r="WBG181" s="66"/>
      <c r="WBH181" s="83"/>
      <c r="WBI181" s="230"/>
      <c r="WBJ181" s="121"/>
      <c r="WBK181" s="80"/>
      <c r="WBL181" s="4"/>
      <c r="WBM181" s="4"/>
      <c r="WBN181" s="4"/>
      <c r="WBO181" s="4"/>
      <c r="WBP181" s="184"/>
      <c r="WBQ181" s="66"/>
      <c r="WBR181" s="83"/>
      <c r="WBS181" s="230"/>
      <c r="WBT181" s="121"/>
      <c r="WBU181" s="80"/>
      <c r="WBV181" s="4"/>
      <c r="WBW181" s="4"/>
      <c r="WBX181" s="4"/>
      <c r="WBY181" s="4"/>
      <c r="WBZ181" s="184"/>
      <c r="WCA181" s="66"/>
      <c r="WCB181" s="83"/>
      <c r="WCC181" s="230"/>
      <c r="WCD181" s="121"/>
      <c r="WCE181" s="80"/>
      <c r="WCF181" s="4"/>
      <c r="WCG181" s="4"/>
      <c r="WCH181" s="4"/>
      <c r="WCI181" s="4"/>
      <c r="WCJ181" s="184"/>
      <c r="WCK181" s="66"/>
      <c r="WCL181" s="83"/>
      <c r="WCM181" s="230"/>
      <c r="WCN181" s="121"/>
      <c r="WCO181" s="80"/>
      <c r="WCP181" s="4"/>
      <c r="WCQ181" s="4"/>
      <c r="WCR181" s="4"/>
      <c r="WCS181" s="4"/>
      <c r="WCT181" s="184"/>
      <c r="WCU181" s="66"/>
      <c r="WCV181" s="83"/>
      <c r="WCW181" s="230"/>
      <c r="WCX181" s="121"/>
      <c r="WCY181" s="80"/>
      <c r="WCZ181" s="4"/>
      <c r="WDA181" s="4"/>
      <c r="WDB181" s="4"/>
      <c r="WDC181" s="4"/>
      <c r="WDD181" s="184"/>
      <c r="WDE181" s="66"/>
      <c r="WDF181" s="83"/>
      <c r="WDG181" s="230"/>
      <c r="WDH181" s="121"/>
      <c r="WDI181" s="80"/>
      <c r="WDJ181" s="4"/>
      <c r="WDK181" s="4"/>
      <c r="WDL181" s="4"/>
      <c r="WDM181" s="4"/>
      <c r="WDN181" s="184"/>
      <c r="WDO181" s="66"/>
      <c r="WDP181" s="83"/>
      <c r="WDQ181" s="230"/>
      <c r="WDR181" s="121"/>
      <c r="WDS181" s="80"/>
      <c r="WDT181" s="4"/>
      <c r="WDU181" s="4"/>
      <c r="WDV181" s="4"/>
      <c r="WDW181" s="4"/>
      <c r="WDX181" s="184"/>
      <c r="WDY181" s="66"/>
      <c r="WDZ181" s="83"/>
      <c r="WEA181" s="230"/>
      <c r="WEB181" s="121"/>
      <c r="WEC181" s="80"/>
      <c r="WED181" s="4"/>
      <c r="WEE181" s="4"/>
      <c r="WEF181" s="4"/>
      <c r="WEG181" s="4"/>
      <c r="WEH181" s="184"/>
      <c r="WEI181" s="66"/>
      <c r="WEJ181" s="83"/>
      <c r="WEK181" s="230"/>
      <c r="WEL181" s="121"/>
      <c r="WEM181" s="80"/>
      <c r="WEN181" s="4"/>
      <c r="WEO181" s="4"/>
      <c r="WEP181" s="4"/>
      <c r="WEQ181" s="4"/>
      <c r="WER181" s="184"/>
      <c r="WES181" s="66"/>
      <c r="WET181" s="83"/>
      <c r="WEU181" s="230"/>
      <c r="WEV181" s="121"/>
      <c r="WEW181" s="80"/>
      <c r="WEX181" s="4"/>
      <c r="WEY181" s="4"/>
      <c r="WEZ181" s="4"/>
      <c r="WFA181" s="4"/>
      <c r="WFB181" s="184"/>
      <c r="WFC181" s="66"/>
      <c r="WFD181" s="83"/>
      <c r="WFE181" s="230"/>
      <c r="WFF181" s="121"/>
      <c r="WFG181" s="80"/>
      <c r="WFH181" s="4"/>
      <c r="WFI181" s="4"/>
      <c r="WFJ181" s="4"/>
      <c r="WFK181" s="4"/>
      <c r="WFL181" s="184"/>
      <c r="WFM181" s="66"/>
      <c r="WFN181" s="83"/>
      <c r="WFO181" s="230"/>
      <c r="WFP181" s="121"/>
      <c r="WFQ181" s="80"/>
      <c r="WFR181" s="4"/>
      <c r="WFS181" s="4"/>
      <c r="WFT181" s="4"/>
      <c r="WFU181" s="4"/>
      <c r="WFV181" s="184"/>
      <c r="WFW181" s="66"/>
      <c r="WFX181" s="83"/>
      <c r="WFY181" s="230"/>
      <c r="WFZ181" s="121"/>
      <c r="WGA181" s="80"/>
      <c r="WGB181" s="4"/>
      <c r="WGC181" s="4"/>
      <c r="WGD181" s="4"/>
      <c r="WGE181" s="4"/>
      <c r="WGF181" s="184"/>
      <c r="WGG181" s="66"/>
      <c r="WGH181" s="83"/>
      <c r="WGI181" s="230"/>
      <c r="WGJ181" s="121"/>
      <c r="WGK181" s="80"/>
      <c r="WGL181" s="4"/>
      <c r="WGM181" s="4"/>
      <c r="WGN181" s="4"/>
      <c r="WGO181" s="4"/>
      <c r="WGP181" s="184"/>
      <c r="WGQ181" s="66"/>
      <c r="WGR181" s="83"/>
      <c r="WGS181" s="230"/>
      <c r="WGT181" s="121"/>
      <c r="WGU181" s="80"/>
      <c r="WGV181" s="4"/>
      <c r="WGW181" s="4"/>
      <c r="WGX181" s="4"/>
      <c r="WGY181" s="4"/>
      <c r="WGZ181" s="184"/>
      <c r="WHA181" s="66"/>
      <c r="WHB181" s="83"/>
      <c r="WHC181" s="230"/>
      <c r="WHD181" s="121"/>
      <c r="WHE181" s="80"/>
      <c r="WHF181" s="4"/>
      <c r="WHG181" s="4"/>
      <c r="WHH181" s="4"/>
      <c r="WHI181" s="4"/>
      <c r="WHJ181" s="184"/>
      <c r="WHK181" s="66"/>
      <c r="WHL181" s="83"/>
      <c r="WHM181" s="230"/>
      <c r="WHN181" s="121"/>
      <c r="WHO181" s="80"/>
      <c r="WHP181" s="4"/>
      <c r="WHQ181" s="4"/>
      <c r="WHR181" s="4"/>
      <c r="WHS181" s="4"/>
      <c r="WHT181" s="184"/>
      <c r="WHU181" s="66"/>
      <c r="WHV181" s="83"/>
      <c r="WHW181" s="230"/>
      <c r="WHX181" s="121"/>
      <c r="WHY181" s="80"/>
      <c r="WHZ181" s="4"/>
      <c r="WIA181" s="4"/>
      <c r="WIB181" s="4"/>
      <c r="WIC181" s="4"/>
      <c r="WID181" s="184"/>
      <c r="WIE181" s="66"/>
      <c r="WIF181" s="83"/>
      <c r="WIG181" s="230"/>
      <c r="WIH181" s="121"/>
      <c r="WII181" s="80"/>
      <c r="WIJ181" s="4"/>
      <c r="WIK181" s="4"/>
      <c r="WIL181" s="4"/>
      <c r="WIM181" s="4"/>
      <c r="WIN181" s="184"/>
      <c r="WIO181" s="66"/>
      <c r="WIP181" s="83"/>
      <c r="WIQ181" s="230"/>
      <c r="WIR181" s="121"/>
      <c r="WIS181" s="80"/>
      <c r="WIT181" s="4"/>
      <c r="WIU181" s="4"/>
      <c r="WIV181" s="4"/>
      <c r="WIW181" s="4"/>
      <c r="WIX181" s="184"/>
      <c r="WIY181" s="66"/>
      <c r="WIZ181" s="83"/>
      <c r="WJA181" s="230"/>
      <c r="WJB181" s="121"/>
      <c r="WJC181" s="80"/>
      <c r="WJD181" s="4"/>
      <c r="WJE181" s="4"/>
      <c r="WJF181" s="4"/>
      <c r="WJG181" s="4"/>
      <c r="WJH181" s="184"/>
      <c r="WJI181" s="66"/>
      <c r="WJJ181" s="83"/>
      <c r="WJK181" s="230"/>
      <c r="WJL181" s="121"/>
      <c r="WJM181" s="80"/>
      <c r="WJN181" s="4"/>
      <c r="WJO181" s="4"/>
      <c r="WJP181" s="4"/>
      <c r="WJQ181" s="4"/>
      <c r="WJR181" s="184"/>
      <c r="WJS181" s="66"/>
      <c r="WJT181" s="83"/>
      <c r="WJU181" s="230"/>
      <c r="WJV181" s="121"/>
      <c r="WJW181" s="80"/>
      <c r="WJX181" s="4"/>
      <c r="WJY181" s="4"/>
      <c r="WJZ181" s="4"/>
      <c r="WKA181" s="4"/>
      <c r="WKB181" s="184"/>
      <c r="WKC181" s="66"/>
      <c r="WKD181" s="83"/>
      <c r="WKE181" s="230"/>
      <c r="WKF181" s="121"/>
      <c r="WKG181" s="80"/>
      <c r="WKH181" s="4"/>
      <c r="WKI181" s="4"/>
      <c r="WKJ181" s="4"/>
      <c r="WKK181" s="4"/>
      <c r="WKL181" s="184"/>
      <c r="WKM181" s="66"/>
      <c r="WKN181" s="83"/>
      <c r="WKO181" s="230"/>
      <c r="WKP181" s="121"/>
      <c r="WKQ181" s="80"/>
      <c r="WKR181" s="4"/>
      <c r="WKS181" s="4"/>
      <c r="WKT181" s="4"/>
      <c r="WKU181" s="4"/>
      <c r="WKV181" s="184"/>
      <c r="WKW181" s="66"/>
      <c r="WKX181" s="83"/>
      <c r="WKY181" s="230"/>
      <c r="WKZ181" s="121"/>
      <c r="WLA181" s="80"/>
      <c r="WLB181" s="4"/>
      <c r="WLC181" s="4"/>
      <c r="WLD181" s="4"/>
      <c r="WLE181" s="4"/>
      <c r="WLF181" s="184"/>
      <c r="WLG181" s="66"/>
      <c r="WLH181" s="83"/>
      <c r="WLI181" s="230"/>
      <c r="WLJ181" s="121"/>
      <c r="WLK181" s="80"/>
      <c r="WLL181" s="4"/>
      <c r="WLM181" s="4"/>
      <c r="WLN181" s="4"/>
      <c r="WLO181" s="4"/>
      <c r="WLP181" s="184"/>
      <c r="WLQ181" s="66"/>
      <c r="WLR181" s="83"/>
      <c r="WLS181" s="230"/>
      <c r="WLT181" s="121"/>
      <c r="WLU181" s="80"/>
      <c r="WLV181" s="4"/>
      <c r="WLW181" s="4"/>
      <c r="WLX181" s="4"/>
      <c r="WLY181" s="4"/>
      <c r="WLZ181" s="184"/>
      <c r="WMA181" s="66"/>
      <c r="WMB181" s="83"/>
      <c r="WMC181" s="230"/>
      <c r="WMD181" s="121"/>
      <c r="WME181" s="80"/>
      <c r="WMF181" s="4"/>
      <c r="WMG181" s="4"/>
      <c r="WMH181" s="4"/>
      <c r="WMI181" s="4"/>
      <c r="WMJ181" s="184"/>
      <c r="WMK181" s="66"/>
      <c r="WML181" s="83"/>
      <c r="WMM181" s="230"/>
      <c r="WMN181" s="121"/>
      <c r="WMO181" s="80"/>
      <c r="WMP181" s="4"/>
      <c r="WMQ181" s="4"/>
      <c r="WMR181" s="4"/>
      <c r="WMS181" s="4"/>
      <c r="WMT181" s="184"/>
      <c r="WMU181" s="66"/>
      <c r="WMV181" s="83"/>
      <c r="WMW181" s="230"/>
      <c r="WMX181" s="121"/>
      <c r="WMY181" s="80"/>
      <c r="WMZ181" s="4"/>
      <c r="WNA181" s="4"/>
      <c r="WNB181" s="4"/>
      <c r="WNC181" s="4"/>
      <c r="WND181" s="184"/>
      <c r="WNE181" s="66"/>
      <c r="WNF181" s="83"/>
      <c r="WNG181" s="230"/>
      <c r="WNH181" s="121"/>
      <c r="WNI181" s="80"/>
      <c r="WNJ181" s="4"/>
      <c r="WNK181" s="4"/>
      <c r="WNL181" s="4"/>
      <c r="WNM181" s="4"/>
      <c r="WNN181" s="184"/>
      <c r="WNO181" s="66"/>
      <c r="WNP181" s="83"/>
      <c r="WNQ181" s="230"/>
      <c r="WNR181" s="121"/>
      <c r="WNS181" s="80"/>
      <c r="WNT181" s="4"/>
      <c r="WNU181" s="4"/>
      <c r="WNV181" s="4"/>
      <c r="WNW181" s="4"/>
      <c r="WNX181" s="184"/>
      <c r="WNY181" s="66"/>
      <c r="WNZ181" s="83"/>
      <c r="WOA181" s="230"/>
      <c r="WOB181" s="121"/>
      <c r="WOC181" s="80"/>
      <c r="WOD181" s="4"/>
      <c r="WOE181" s="4"/>
      <c r="WOF181" s="4"/>
      <c r="WOG181" s="4"/>
      <c r="WOH181" s="184"/>
      <c r="WOI181" s="66"/>
      <c r="WOJ181" s="83"/>
      <c r="WOK181" s="230"/>
      <c r="WOL181" s="121"/>
      <c r="WOM181" s="80"/>
      <c r="WON181" s="4"/>
      <c r="WOO181" s="4"/>
      <c r="WOP181" s="4"/>
      <c r="WOQ181" s="4"/>
      <c r="WOR181" s="184"/>
      <c r="WOS181" s="66"/>
      <c r="WOT181" s="83"/>
      <c r="WOU181" s="230"/>
      <c r="WOV181" s="121"/>
      <c r="WOW181" s="80"/>
      <c r="WOX181" s="4"/>
      <c r="WOY181" s="4"/>
      <c r="WOZ181" s="4"/>
      <c r="WPA181" s="4"/>
      <c r="WPB181" s="184"/>
      <c r="WPC181" s="66"/>
      <c r="WPD181" s="83"/>
      <c r="WPE181" s="230"/>
      <c r="WPF181" s="121"/>
      <c r="WPG181" s="80"/>
      <c r="WPH181" s="4"/>
      <c r="WPI181" s="4"/>
      <c r="WPJ181" s="4"/>
      <c r="WPK181" s="4"/>
      <c r="WPL181" s="184"/>
      <c r="WPM181" s="66"/>
      <c r="WPN181" s="83"/>
      <c r="WPO181" s="230"/>
      <c r="WPP181" s="121"/>
      <c r="WPQ181" s="80"/>
      <c r="WPR181" s="4"/>
      <c r="WPS181" s="4"/>
      <c r="WPT181" s="4"/>
      <c r="WPU181" s="4"/>
      <c r="WPV181" s="184"/>
      <c r="WPW181" s="66"/>
      <c r="WPX181" s="83"/>
      <c r="WPY181" s="230"/>
      <c r="WPZ181" s="121"/>
      <c r="WQA181" s="80"/>
      <c r="WQB181" s="4"/>
      <c r="WQC181" s="4"/>
      <c r="WQD181" s="4"/>
      <c r="WQE181" s="4"/>
      <c r="WQF181" s="184"/>
      <c r="WQG181" s="66"/>
      <c r="WQH181" s="83"/>
      <c r="WQI181" s="230"/>
      <c r="WQJ181" s="121"/>
      <c r="WQK181" s="80"/>
      <c r="WQL181" s="4"/>
      <c r="WQM181" s="4"/>
      <c r="WQN181" s="4"/>
      <c r="WQO181" s="4"/>
      <c r="WQP181" s="184"/>
      <c r="WQQ181" s="66"/>
      <c r="WQR181" s="83"/>
      <c r="WQS181" s="230"/>
      <c r="WQT181" s="121"/>
      <c r="WQU181" s="80"/>
      <c r="WQV181" s="4"/>
      <c r="WQW181" s="4"/>
      <c r="WQX181" s="4"/>
      <c r="WQY181" s="4"/>
      <c r="WQZ181" s="184"/>
      <c r="WRA181" s="66"/>
      <c r="WRB181" s="83"/>
      <c r="WRC181" s="230"/>
      <c r="WRD181" s="121"/>
      <c r="WRE181" s="80"/>
      <c r="WRF181" s="4"/>
      <c r="WRG181" s="4"/>
      <c r="WRH181" s="4"/>
      <c r="WRI181" s="4"/>
      <c r="WRJ181" s="184"/>
      <c r="WRK181" s="66"/>
      <c r="WRL181" s="83"/>
      <c r="WRM181" s="230"/>
      <c r="WRN181" s="121"/>
      <c r="WRO181" s="80"/>
      <c r="WRP181" s="4"/>
      <c r="WRQ181" s="4"/>
      <c r="WRR181" s="4"/>
      <c r="WRS181" s="4"/>
      <c r="WRT181" s="184"/>
      <c r="WRU181" s="66"/>
      <c r="WRV181" s="83"/>
      <c r="WRW181" s="230"/>
      <c r="WRX181" s="121"/>
      <c r="WRY181" s="80"/>
      <c r="WRZ181" s="4"/>
      <c r="WSA181" s="4"/>
      <c r="WSB181" s="4"/>
      <c r="WSC181" s="4"/>
      <c r="WSD181" s="184"/>
      <c r="WSE181" s="66"/>
      <c r="WSF181" s="83"/>
      <c r="WSG181" s="230"/>
      <c r="WSH181" s="121"/>
      <c r="WSI181" s="80"/>
      <c r="WSJ181" s="4"/>
      <c r="WSK181" s="4"/>
      <c r="WSL181" s="4"/>
      <c r="WSM181" s="4"/>
      <c r="WSN181" s="184"/>
      <c r="WSO181" s="66"/>
      <c r="WSP181" s="83"/>
      <c r="WSQ181" s="230"/>
      <c r="WSR181" s="121"/>
      <c r="WSS181" s="80"/>
      <c r="WST181" s="4"/>
      <c r="WSU181" s="4"/>
      <c r="WSV181" s="4"/>
      <c r="WSW181" s="4"/>
      <c r="WSX181" s="184"/>
      <c r="WSY181" s="66"/>
      <c r="WSZ181" s="83"/>
      <c r="WTA181" s="230"/>
      <c r="WTB181" s="121"/>
      <c r="WTC181" s="80"/>
      <c r="WTD181" s="4"/>
      <c r="WTE181" s="4"/>
      <c r="WTF181" s="4"/>
      <c r="WTG181" s="4"/>
      <c r="WTH181" s="184"/>
      <c r="WTI181" s="66"/>
      <c r="WTJ181" s="83"/>
      <c r="WTK181" s="230"/>
      <c r="WTL181" s="121"/>
      <c r="WTM181" s="80"/>
      <c r="WTN181" s="4"/>
      <c r="WTO181" s="4"/>
      <c r="WTP181" s="4"/>
      <c r="WTQ181" s="4"/>
      <c r="WTR181" s="184"/>
      <c r="WTS181" s="66"/>
      <c r="WTT181" s="83"/>
      <c r="WTU181" s="230"/>
      <c r="WTV181" s="121"/>
      <c r="WTW181" s="80"/>
      <c r="WTX181" s="4"/>
      <c r="WTY181" s="4"/>
      <c r="WTZ181" s="4"/>
      <c r="WUA181" s="4"/>
      <c r="WUB181" s="184"/>
      <c r="WUC181" s="66"/>
      <c r="WUD181" s="83"/>
      <c r="WUE181" s="230"/>
      <c r="WUF181" s="121"/>
      <c r="WUG181" s="80"/>
      <c r="WUH181" s="4"/>
      <c r="WUI181" s="4"/>
      <c r="WUJ181" s="4"/>
      <c r="WUK181" s="4"/>
      <c r="WUL181" s="184"/>
      <c r="WUM181" s="66"/>
      <c r="WUN181" s="83"/>
      <c r="WUO181" s="230"/>
      <c r="WUP181" s="121"/>
      <c r="WUQ181" s="80"/>
      <c r="WUR181" s="4"/>
      <c r="WUS181" s="4"/>
      <c r="WUT181" s="4"/>
      <c r="WUU181" s="4"/>
      <c r="WUV181" s="184"/>
      <c r="WUW181" s="66"/>
      <c r="WUX181" s="83"/>
      <c r="WUY181" s="230"/>
      <c r="WUZ181" s="121"/>
      <c r="WVA181" s="80"/>
      <c r="WVB181" s="4"/>
      <c r="WVC181" s="4"/>
      <c r="WVD181" s="4"/>
      <c r="WVE181" s="4"/>
      <c r="WVF181" s="184"/>
      <c r="WVG181" s="66"/>
      <c r="WVH181" s="83"/>
      <c r="WVI181" s="230"/>
      <c r="WVJ181" s="121"/>
      <c r="WVK181" s="80"/>
      <c r="WVL181" s="4"/>
      <c r="WVM181" s="4"/>
      <c r="WVN181" s="4"/>
      <c r="WVO181" s="4"/>
      <c r="WVP181" s="184"/>
      <c r="WVQ181" s="66"/>
      <c r="WVR181" s="83"/>
      <c r="WVS181" s="230"/>
      <c r="WVT181" s="121"/>
      <c r="WVU181" s="80"/>
      <c r="WVV181" s="4"/>
      <c r="WVW181" s="4"/>
      <c r="WVX181" s="4"/>
      <c r="WVY181" s="4"/>
      <c r="WVZ181" s="184"/>
      <c r="WWA181" s="66"/>
      <c r="WWB181" s="83"/>
      <c r="WWC181" s="230"/>
      <c r="WWD181" s="121"/>
      <c r="WWE181" s="80"/>
      <c r="WWF181" s="4"/>
      <c r="WWG181" s="4"/>
      <c r="WWH181" s="4"/>
      <c r="WWI181" s="4"/>
      <c r="WWJ181" s="184"/>
      <c r="WWK181" s="66"/>
      <c r="WWL181" s="83"/>
      <c r="WWM181" s="230"/>
      <c r="WWN181" s="121"/>
      <c r="WWO181" s="80"/>
      <c r="WWP181" s="4"/>
      <c r="WWQ181" s="4"/>
      <c r="WWR181" s="4"/>
      <c r="WWS181" s="4"/>
      <c r="WWT181" s="184"/>
      <c r="WWU181" s="66"/>
      <c r="WWV181" s="83"/>
      <c r="WWW181" s="230"/>
      <c r="WWX181" s="121"/>
      <c r="WWY181" s="80"/>
      <c r="WWZ181" s="4"/>
      <c r="WXA181" s="4"/>
      <c r="WXB181" s="4"/>
      <c r="WXC181" s="4"/>
      <c r="WXD181" s="184"/>
      <c r="WXE181" s="66"/>
      <c r="WXF181" s="83"/>
      <c r="WXG181" s="230"/>
      <c r="WXH181" s="121"/>
      <c r="WXI181" s="80"/>
      <c r="WXJ181" s="4"/>
      <c r="WXK181" s="4"/>
      <c r="WXL181" s="4"/>
      <c r="WXM181" s="4"/>
      <c r="WXN181" s="184"/>
      <c r="WXO181" s="66"/>
      <c r="WXP181" s="83"/>
      <c r="WXQ181" s="230"/>
      <c r="WXR181" s="121"/>
      <c r="WXS181" s="80"/>
      <c r="WXT181" s="4"/>
      <c r="WXU181" s="4"/>
      <c r="WXV181" s="4"/>
      <c r="WXW181" s="4"/>
      <c r="WXX181" s="184"/>
      <c r="WXY181" s="66"/>
      <c r="WXZ181" s="83"/>
      <c r="WYA181" s="230"/>
      <c r="WYB181" s="121"/>
      <c r="WYC181" s="80"/>
      <c r="WYD181" s="4"/>
      <c r="WYE181" s="4"/>
      <c r="WYF181" s="4"/>
      <c r="WYG181" s="4"/>
      <c r="WYH181" s="184"/>
      <c r="WYI181" s="66"/>
      <c r="WYJ181" s="83"/>
      <c r="WYK181" s="230"/>
      <c r="WYL181" s="121"/>
      <c r="WYM181" s="80"/>
      <c r="WYN181" s="4"/>
      <c r="WYO181" s="4"/>
      <c r="WYP181" s="4"/>
      <c r="WYQ181" s="4"/>
      <c r="WYR181" s="184"/>
      <c r="WYS181" s="66"/>
      <c r="WYT181" s="83"/>
      <c r="WYU181" s="230"/>
      <c r="WYV181" s="121"/>
      <c r="WYW181" s="80"/>
      <c r="WYX181" s="4"/>
      <c r="WYY181" s="4"/>
      <c r="WYZ181" s="4"/>
      <c r="WZA181" s="4"/>
      <c r="WZB181" s="184"/>
      <c r="WZC181" s="66"/>
      <c r="WZD181" s="83"/>
      <c r="WZE181" s="230"/>
      <c r="WZF181" s="121"/>
      <c r="WZG181" s="80"/>
      <c r="WZH181" s="4"/>
      <c r="WZI181" s="4"/>
      <c r="WZJ181" s="4"/>
      <c r="WZK181" s="4"/>
      <c r="WZL181" s="184"/>
      <c r="WZM181" s="66"/>
      <c r="WZN181" s="83"/>
      <c r="WZO181" s="230"/>
      <c r="WZP181" s="121"/>
      <c r="WZQ181" s="80"/>
      <c r="WZR181" s="4"/>
      <c r="WZS181" s="4"/>
      <c r="WZT181" s="4"/>
      <c r="WZU181" s="4"/>
      <c r="WZV181" s="184"/>
      <c r="WZW181" s="66"/>
      <c r="WZX181" s="83"/>
      <c r="WZY181" s="230"/>
      <c r="WZZ181" s="121"/>
      <c r="XAA181" s="80"/>
      <c r="XAB181" s="4"/>
      <c r="XAC181" s="4"/>
      <c r="XAD181" s="4"/>
      <c r="XAE181" s="4"/>
      <c r="XAF181" s="184"/>
      <c r="XAG181" s="66"/>
      <c r="XAH181" s="83"/>
      <c r="XAI181" s="230"/>
      <c r="XAJ181" s="121"/>
      <c r="XAK181" s="80"/>
      <c r="XAL181" s="4"/>
      <c r="XAM181" s="4"/>
      <c r="XAN181" s="4"/>
      <c r="XAO181" s="4"/>
      <c r="XAP181" s="184"/>
      <c r="XAQ181" s="66"/>
      <c r="XAR181" s="83"/>
      <c r="XAS181" s="230"/>
      <c r="XAT181" s="121"/>
      <c r="XAU181" s="80"/>
      <c r="XAV181" s="4"/>
      <c r="XAW181" s="4"/>
      <c r="XAX181" s="4"/>
      <c r="XAY181" s="4"/>
      <c r="XAZ181" s="184"/>
      <c r="XBA181" s="66"/>
      <c r="XBB181" s="83"/>
      <c r="XBC181" s="230"/>
      <c r="XBD181" s="121"/>
      <c r="XBE181" s="80"/>
      <c r="XBF181" s="4"/>
      <c r="XBG181" s="4"/>
      <c r="XBH181" s="4"/>
      <c r="XBI181" s="4"/>
      <c r="XBJ181" s="184"/>
      <c r="XBK181" s="66"/>
      <c r="XBL181" s="83"/>
      <c r="XBM181" s="230"/>
      <c r="XBN181" s="121"/>
      <c r="XBO181" s="80"/>
      <c r="XBP181" s="4"/>
      <c r="XBQ181" s="4"/>
      <c r="XBR181" s="4"/>
      <c r="XBS181" s="4"/>
      <c r="XBT181" s="184"/>
      <c r="XBU181" s="66"/>
      <c r="XBV181" s="83"/>
      <c r="XBW181" s="230"/>
      <c r="XBX181" s="121"/>
      <c r="XBY181" s="80"/>
      <c r="XBZ181" s="4"/>
      <c r="XCA181" s="4"/>
      <c r="XCB181" s="4"/>
      <c r="XCC181" s="4"/>
      <c r="XCD181" s="184"/>
      <c r="XCE181" s="66"/>
      <c r="XCF181" s="83"/>
      <c r="XCG181" s="230"/>
      <c r="XCH181" s="121"/>
      <c r="XCI181" s="80"/>
      <c r="XCJ181" s="4"/>
      <c r="XCK181" s="4"/>
      <c r="XCL181" s="4"/>
      <c r="XCM181" s="4"/>
      <c r="XCN181" s="184"/>
      <c r="XCO181" s="66"/>
      <c r="XCP181" s="83"/>
      <c r="XCQ181" s="230"/>
      <c r="XCR181" s="121"/>
      <c r="XCS181" s="80"/>
      <c r="XCT181" s="4"/>
      <c r="XCU181" s="4"/>
      <c r="XCV181" s="4"/>
      <c r="XCW181" s="4"/>
      <c r="XCX181" s="184"/>
      <c r="XCY181" s="66"/>
      <c r="XCZ181" s="83"/>
      <c r="XDA181" s="230"/>
      <c r="XDB181" s="121"/>
      <c r="XDC181" s="80"/>
      <c r="XDD181" s="4"/>
      <c r="XDE181" s="4"/>
      <c r="XDF181" s="4"/>
      <c r="XDG181" s="4"/>
      <c r="XDH181" s="184"/>
      <c r="XDI181" s="66"/>
      <c r="XDJ181" s="83"/>
      <c r="XDK181" s="230"/>
      <c r="XDL181" s="121"/>
      <c r="XDM181" s="80"/>
      <c r="XDN181" s="4"/>
      <c r="XDO181" s="4"/>
      <c r="XDP181" s="4"/>
      <c r="XDQ181" s="4"/>
      <c r="XDR181" s="184"/>
      <c r="XDS181" s="66"/>
      <c r="XDT181" s="83"/>
      <c r="XDU181" s="230"/>
      <c r="XDV181" s="121"/>
      <c r="XDW181" s="80"/>
      <c r="XDX181" s="4"/>
      <c r="XDY181" s="4"/>
      <c r="XDZ181" s="4"/>
      <c r="XEA181" s="4"/>
      <c r="XEB181" s="184"/>
      <c r="XEC181" s="66"/>
      <c r="XED181" s="83"/>
      <c r="XEE181" s="230"/>
      <c r="XEF181" s="121"/>
      <c r="XEG181" s="80"/>
      <c r="XEH181" s="4"/>
      <c r="XEI181" s="4"/>
      <c r="XEJ181" s="4"/>
      <c r="XEK181" s="4"/>
      <c r="XEL181" s="184"/>
      <c r="XEM181" s="66"/>
      <c r="XEN181" s="83"/>
      <c r="XEO181" s="230"/>
      <c r="XEP181" s="121"/>
      <c r="XEQ181" s="80"/>
      <c r="XER181" s="4"/>
      <c r="XES181" s="4"/>
      <c r="XET181" s="4"/>
      <c r="XEU181" s="4"/>
      <c r="XEV181" s="184"/>
      <c r="XEW181" s="66"/>
      <c r="XEX181" s="83"/>
      <c r="XEY181" s="230"/>
      <c r="XEZ181" s="121"/>
      <c r="XFA181" s="80"/>
      <c r="XFB181" s="4"/>
      <c r="XFC181" s="4"/>
      <c r="XFD181" s="4"/>
    </row>
    <row r="182" spans="1:16384" s="279" customFormat="1" ht="25.5">
      <c r="A182" s="58" t="s">
        <v>186</v>
      </c>
      <c r="B182" s="182">
        <v>148</v>
      </c>
      <c r="C182" s="182">
        <v>1003</v>
      </c>
      <c r="D182" s="182">
        <v>9990058680</v>
      </c>
      <c r="E182" s="182">
        <v>321</v>
      </c>
      <c r="F182" s="291" t="s">
        <v>305</v>
      </c>
      <c r="G182" s="291" t="s">
        <v>223</v>
      </c>
      <c r="H182" s="84">
        <v>0</v>
      </c>
      <c r="I182" s="84">
        <v>0</v>
      </c>
      <c r="J182" s="84">
        <v>0</v>
      </c>
      <c r="K182" s="277">
        <f>I182-J182</f>
        <v>0</v>
      </c>
      <c r="L182" s="278"/>
      <c r="M182" s="127">
        <f t="shared" si="54"/>
        <v>0</v>
      </c>
      <c r="N182" s="53">
        <f t="shared" si="55"/>
        <v>0</v>
      </c>
    </row>
    <row r="183" spans="1:16384" s="175" customFormat="1" ht="51">
      <c r="A183" s="80" t="s">
        <v>319</v>
      </c>
      <c r="B183" s="4">
        <v>148</v>
      </c>
      <c r="C183" s="4">
        <v>1003</v>
      </c>
      <c r="D183" s="4" t="s">
        <v>318</v>
      </c>
      <c r="E183" s="4" t="s">
        <v>1</v>
      </c>
      <c r="F183" s="184"/>
      <c r="G183" s="66"/>
      <c r="H183" s="83">
        <f>SUM(H184:H184)</f>
        <v>60960000</v>
      </c>
      <c r="I183" s="230">
        <f>SUM(I184:I184)</f>
        <v>60960000</v>
      </c>
      <c r="J183" s="121">
        <f>SUM(J184:J184)</f>
        <v>60780000</v>
      </c>
      <c r="K183" s="311">
        <f>SUM(K184:K184)</f>
        <v>180000</v>
      </c>
      <c r="L183" s="4"/>
      <c r="M183" s="127">
        <f t="shared" si="54"/>
        <v>0</v>
      </c>
      <c r="N183" s="53">
        <f t="shared" si="55"/>
        <v>180000</v>
      </c>
      <c r="O183" s="4"/>
      <c r="P183" s="184"/>
      <c r="Q183" s="66"/>
      <c r="R183" s="83"/>
      <c r="S183" s="230"/>
      <c r="T183" s="121"/>
      <c r="U183" s="80"/>
      <c r="V183" s="4"/>
      <c r="W183" s="4"/>
      <c r="X183" s="4"/>
      <c r="Y183" s="4"/>
      <c r="Z183" s="184"/>
      <c r="AA183" s="66"/>
      <c r="AB183" s="83"/>
      <c r="AC183" s="230"/>
      <c r="AD183" s="121"/>
      <c r="AE183" s="80"/>
      <c r="AF183" s="4"/>
      <c r="AG183" s="4"/>
      <c r="AH183" s="4"/>
      <c r="AI183" s="4"/>
      <c r="AJ183" s="184"/>
      <c r="AK183" s="66"/>
      <c r="AL183" s="83"/>
      <c r="AM183" s="230"/>
      <c r="AN183" s="121"/>
      <c r="AO183" s="80"/>
      <c r="AP183" s="4"/>
      <c r="AQ183" s="4"/>
      <c r="AR183" s="4"/>
      <c r="AS183" s="4"/>
      <c r="AT183" s="184"/>
      <c r="AU183" s="66"/>
      <c r="AV183" s="83"/>
      <c r="AW183" s="230"/>
      <c r="AX183" s="121"/>
      <c r="AY183" s="80"/>
      <c r="AZ183" s="4"/>
      <c r="BA183" s="4"/>
      <c r="BB183" s="4"/>
      <c r="BC183" s="4"/>
      <c r="BD183" s="184"/>
      <c r="BE183" s="66"/>
      <c r="BF183" s="83"/>
      <c r="BG183" s="230"/>
      <c r="BH183" s="121"/>
      <c r="BI183" s="80"/>
      <c r="BJ183" s="4"/>
      <c r="BK183" s="4"/>
      <c r="BL183" s="4"/>
      <c r="BM183" s="4"/>
      <c r="BN183" s="184"/>
      <c r="BO183" s="66"/>
      <c r="BP183" s="83"/>
      <c r="BQ183" s="230"/>
      <c r="BR183" s="121"/>
      <c r="BS183" s="80"/>
      <c r="BT183" s="4"/>
      <c r="BU183" s="4"/>
      <c r="BV183" s="4"/>
      <c r="BW183" s="4"/>
      <c r="BX183" s="184"/>
      <c r="BY183" s="66"/>
      <c r="BZ183" s="83"/>
      <c r="CA183" s="230"/>
      <c r="CB183" s="121"/>
      <c r="CC183" s="80"/>
      <c r="CD183" s="4"/>
      <c r="CE183" s="4"/>
      <c r="CF183" s="4"/>
      <c r="CG183" s="4"/>
      <c r="CH183" s="184"/>
      <c r="CI183" s="66"/>
      <c r="CJ183" s="83"/>
      <c r="CK183" s="230"/>
      <c r="CL183" s="121"/>
      <c r="CM183" s="80"/>
      <c r="CN183" s="4"/>
      <c r="CO183" s="4"/>
      <c r="CP183" s="4"/>
      <c r="CQ183" s="4"/>
      <c r="CR183" s="184"/>
      <c r="CS183" s="66"/>
      <c r="CT183" s="83"/>
      <c r="CU183" s="230"/>
      <c r="CV183" s="121"/>
      <c r="CW183" s="80"/>
      <c r="CX183" s="4"/>
      <c r="CY183" s="4"/>
      <c r="CZ183" s="4"/>
      <c r="DA183" s="4"/>
      <c r="DB183" s="184"/>
      <c r="DC183" s="66"/>
      <c r="DD183" s="83"/>
      <c r="DE183" s="230"/>
      <c r="DF183" s="121"/>
      <c r="DG183" s="80"/>
      <c r="DH183" s="4"/>
      <c r="DI183" s="4"/>
      <c r="DJ183" s="4"/>
      <c r="DK183" s="4"/>
      <c r="DL183" s="184"/>
      <c r="DM183" s="66"/>
      <c r="DN183" s="83"/>
      <c r="DO183" s="230"/>
      <c r="DP183" s="121"/>
      <c r="DQ183" s="80"/>
      <c r="DR183" s="4"/>
      <c r="DS183" s="4"/>
      <c r="DT183" s="4"/>
      <c r="DU183" s="4"/>
      <c r="DV183" s="184"/>
      <c r="DW183" s="66"/>
      <c r="DX183" s="83"/>
      <c r="DY183" s="230"/>
      <c r="DZ183" s="121"/>
      <c r="EA183" s="80"/>
      <c r="EB183" s="4"/>
      <c r="EC183" s="4"/>
      <c r="ED183" s="4"/>
      <c r="EE183" s="4"/>
      <c r="EF183" s="184"/>
      <c r="EG183" s="66"/>
      <c r="EH183" s="83"/>
      <c r="EI183" s="230"/>
      <c r="EJ183" s="121"/>
      <c r="EK183" s="80"/>
      <c r="EL183" s="4"/>
      <c r="EM183" s="4"/>
      <c r="EN183" s="4"/>
      <c r="EO183" s="4"/>
      <c r="EP183" s="184"/>
      <c r="EQ183" s="66"/>
      <c r="ER183" s="83"/>
      <c r="ES183" s="230"/>
      <c r="ET183" s="121"/>
      <c r="EU183" s="80"/>
      <c r="EV183" s="4"/>
      <c r="EW183" s="4"/>
      <c r="EX183" s="4"/>
      <c r="EY183" s="4"/>
      <c r="EZ183" s="184"/>
      <c r="FA183" s="66"/>
      <c r="FB183" s="83"/>
      <c r="FC183" s="230"/>
      <c r="FD183" s="121"/>
      <c r="FE183" s="80"/>
      <c r="FF183" s="4"/>
      <c r="FG183" s="4"/>
      <c r="FH183" s="4"/>
      <c r="FI183" s="4"/>
      <c r="FJ183" s="184"/>
      <c r="FK183" s="66"/>
      <c r="FL183" s="83"/>
      <c r="FM183" s="230"/>
      <c r="FN183" s="121"/>
      <c r="FO183" s="80"/>
      <c r="FP183" s="4"/>
      <c r="FQ183" s="4"/>
      <c r="FR183" s="4"/>
      <c r="FS183" s="4"/>
      <c r="FT183" s="184"/>
      <c r="FU183" s="66"/>
      <c r="FV183" s="83"/>
      <c r="FW183" s="230"/>
      <c r="FX183" s="121"/>
      <c r="FY183" s="80"/>
      <c r="FZ183" s="4"/>
      <c r="GA183" s="4"/>
      <c r="GB183" s="4"/>
      <c r="GC183" s="4"/>
      <c r="GD183" s="184"/>
      <c r="GE183" s="66"/>
      <c r="GF183" s="83"/>
      <c r="GG183" s="230"/>
      <c r="GH183" s="121"/>
      <c r="GI183" s="80"/>
      <c r="GJ183" s="4"/>
      <c r="GK183" s="4"/>
      <c r="GL183" s="4"/>
      <c r="GM183" s="4"/>
      <c r="GN183" s="184"/>
      <c r="GO183" s="66"/>
      <c r="GP183" s="83"/>
      <c r="GQ183" s="230"/>
      <c r="GR183" s="121"/>
      <c r="GS183" s="80"/>
      <c r="GT183" s="4"/>
      <c r="GU183" s="4"/>
      <c r="GV183" s="4"/>
      <c r="GW183" s="4"/>
      <c r="GX183" s="184"/>
      <c r="GY183" s="66"/>
      <c r="GZ183" s="83"/>
      <c r="HA183" s="230"/>
      <c r="HB183" s="121"/>
      <c r="HC183" s="80"/>
      <c r="HD183" s="4"/>
      <c r="HE183" s="4"/>
      <c r="HF183" s="4"/>
      <c r="HG183" s="4"/>
      <c r="HH183" s="184"/>
      <c r="HI183" s="66"/>
      <c r="HJ183" s="83"/>
      <c r="HK183" s="230"/>
      <c r="HL183" s="121"/>
      <c r="HM183" s="80"/>
      <c r="HN183" s="4"/>
      <c r="HO183" s="4"/>
      <c r="HP183" s="4"/>
      <c r="HQ183" s="4"/>
      <c r="HR183" s="184"/>
      <c r="HS183" s="66"/>
      <c r="HT183" s="83"/>
      <c r="HU183" s="230"/>
      <c r="HV183" s="121"/>
      <c r="HW183" s="80"/>
      <c r="HX183" s="4"/>
      <c r="HY183" s="4"/>
      <c r="HZ183" s="4"/>
      <c r="IA183" s="4"/>
      <c r="IB183" s="184"/>
      <c r="IC183" s="66"/>
      <c r="ID183" s="83"/>
      <c r="IE183" s="230"/>
      <c r="IF183" s="121"/>
      <c r="IG183" s="80"/>
      <c r="IH183" s="4"/>
      <c r="II183" s="4"/>
      <c r="IJ183" s="4"/>
      <c r="IK183" s="4"/>
      <c r="IL183" s="184"/>
      <c r="IM183" s="66"/>
      <c r="IN183" s="83"/>
      <c r="IO183" s="230"/>
      <c r="IP183" s="121"/>
      <c r="IQ183" s="80"/>
      <c r="IR183" s="4"/>
      <c r="IS183" s="4"/>
      <c r="IT183" s="4"/>
      <c r="IU183" s="4"/>
      <c r="IV183" s="184"/>
      <c r="IW183" s="66"/>
      <c r="IX183" s="83"/>
      <c r="IY183" s="230"/>
      <c r="IZ183" s="121"/>
      <c r="JA183" s="80"/>
      <c r="JB183" s="4"/>
      <c r="JC183" s="4"/>
      <c r="JD183" s="4"/>
      <c r="JE183" s="4"/>
      <c r="JF183" s="184"/>
      <c r="JG183" s="66"/>
      <c r="JH183" s="83"/>
      <c r="JI183" s="230"/>
      <c r="JJ183" s="121"/>
      <c r="JK183" s="80"/>
      <c r="JL183" s="4"/>
      <c r="JM183" s="4"/>
      <c r="JN183" s="4"/>
      <c r="JO183" s="4"/>
      <c r="JP183" s="184"/>
      <c r="JQ183" s="66"/>
      <c r="JR183" s="83"/>
      <c r="JS183" s="230"/>
      <c r="JT183" s="121"/>
      <c r="JU183" s="80"/>
      <c r="JV183" s="4"/>
      <c r="JW183" s="4"/>
      <c r="JX183" s="4"/>
      <c r="JY183" s="4"/>
      <c r="JZ183" s="184"/>
      <c r="KA183" s="66"/>
      <c r="KB183" s="83"/>
      <c r="KC183" s="230"/>
      <c r="KD183" s="121"/>
      <c r="KE183" s="80"/>
      <c r="KF183" s="4"/>
      <c r="KG183" s="4"/>
      <c r="KH183" s="4"/>
      <c r="KI183" s="4"/>
      <c r="KJ183" s="184"/>
      <c r="KK183" s="66"/>
      <c r="KL183" s="83"/>
      <c r="KM183" s="230"/>
      <c r="KN183" s="121"/>
      <c r="KO183" s="80"/>
      <c r="KP183" s="4"/>
      <c r="KQ183" s="4"/>
      <c r="KR183" s="4"/>
      <c r="KS183" s="4"/>
      <c r="KT183" s="184"/>
      <c r="KU183" s="66"/>
      <c r="KV183" s="83"/>
      <c r="KW183" s="230"/>
      <c r="KX183" s="121"/>
      <c r="KY183" s="80"/>
      <c r="KZ183" s="4"/>
      <c r="LA183" s="4"/>
      <c r="LB183" s="4"/>
      <c r="LC183" s="4"/>
      <c r="LD183" s="184"/>
      <c r="LE183" s="66"/>
      <c r="LF183" s="83"/>
      <c r="LG183" s="230"/>
      <c r="LH183" s="121"/>
      <c r="LI183" s="80"/>
      <c r="LJ183" s="4"/>
      <c r="LK183" s="4"/>
      <c r="LL183" s="4"/>
      <c r="LM183" s="4"/>
      <c r="LN183" s="184"/>
      <c r="LO183" s="66"/>
      <c r="LP183" s="83"/>
      <c r="LQ183" s="230"/>
      <c r="LR183" s="121"/>
      <c r="LS183" s="80"/>
      <c r="LT183" s="4"/>
      <c r="LU183" s="4"/>
      <c r="LV183" s="4"/>
      <c r="LW183" s="4"/>
      <c r="LX183" s="184"/>
      <c r="LY183" s="66"/>
      <c r="LZ183" s="83"/>
      <c r="MA183" s="230"/>
      <c r="MB183" s="121"/>
      <c r="MC183" s="80"/>
      <c r="MD183" s="4"/>
      <c r="ME183" s="4"/>
      <c r="MF183" s="4"/>
      <c r="MG183" s="4"/>
      <c r="MH183" s="184"/>
      <c r="MI183" s="66"/>
      <c r="MJ183" s="83"/>
      <c r="MK183" s="230"/>
      <c r="ML183" s="121"/>
      <c r="MM183" s="80"/>
      <c r="MN183" s="4"/>
      <c r="MO183" s="4"/>
      <c r="MP183" s="4"/>
      <c r="MQ183" s="4"/>
      <c r="MR183" s="184"/>
      <c r="MS183" s="66"/>
      <c r="MT183" s="83"/>
      <c r="MU183" s="230"/>
      <c r="MV183" s="121"/>
      <c r="MW183" s="80"/>
      <c r="MX183" s="4"/>
      <c r="MY183" s="4"/>
      <c r="MZ183" s="4"/>
      <c r="NA183" s="4"/>
      <c r="NB183" s="184"/>
      <c r="NC183" s="66"/>
      <c r="ND183" s="83"/>
      <c r="NE183" s="230"/>
      <c r="NF183" s="121"/>
      <c r="NG183" s="80"/>
      <c r="NH183" s="4"/>
      <c r="NI183" s="4"/>
      <c r="NJ183" s="4"/>
      <c r="NK183" s="4"/>
      <c r="NL183" s="184"/>
      <c r="NM183" s="66"/>
      <c r="NN183" s="83"/>
      <c r="NO183" s="230"/>
      <c r="NP183" s="121"/>
      <c r="NQ183" s="80"/>
      <c r="NR183" s="4"/>
      <c r="NS183" s="4"/>
      <c r="NT183" s="4"/>
      <c r="NU183" s="4"/>
      <c r="NV183" s="184"/>
      <c r="NW183" s="66"/>
      <c r="NX183" s="83"/>
      <c r="NY183" s="230"/>
      <c r="NZ183" s="121"/>
      <c r="OA183" s="80"/>
      <c r="OB183" s="4"/>
      <c r="OC183" s="4"/>
      <c r="OD183" s="4"/>
      <c r="OE183" s="4"/>
      <c r="OF183" s="184"/>
      <c r="OG183" s="66"/>
      <c r="OH183" s="83"/>
      <c r="OI183" s="230"/>
      <c r="OJ183" s="121"/>
      <c r="OK183" s="80"/>
      <c r="OL183" s="4"/>
      <c r="OM183" s="4"/>
      <c r="ON183" s="4"/>
      <c r="OO183" s="4"/>
      <c r="OP183" s="184"/>
      <c r="OQ183" s="66"/>
      <c r="OR183" s="83"/>
      <c r="OS183" s="230"/>
      <c r="OT183" s="121"/>
      <c r="OU183" s="80"/>
      <c r="OV183" s="4"/>
      <c r="OW183" s="4"/>
      <c r="OX183" s="4"/>
      <c r="OY183" s="4"/>
      <c r="OZ183" s="184"/>
      <c r="PA183" s="66"/>
      <c r="PB183" s="83"/>
      <c r="PC183" s="230"/>
      <c r="PD183" s="121"/>
      <c r="PE183" s="80"/>
      <c r="PF183" s="4"/>
      <c r="PG183" s="4"/>
      <c r="PH183" s="4"/>
      <c r="PI183" s="4"/>
      <c r="PJ183" s="184"/>
      <c r="PK183" s="66"/>
      <c r="PL183" s="83"/>
      <c r="PM183" s="230"/>
      <c r="PN183" s="121"/>
      <c r="PO183" s="80"/>
      <c r="PP183" s="4"/>
      <c r="PQ183" s="4"/>
      <c r="PR183" s="4"/>
      <c r="PS183" s="4"/>
      <c r="PT183" s="184"/>
      <c r="PU183" s="66"/>
      <c r="PV183" s="83"/>
      <c r="PW183" s="230"/>
      <c r="PX183" s="121"/>
      <c r="PY183" s="80"/>
      <c r="PZ183" s="4"/>
      <c r="QA183" s="4"/>
      <c r="QB183" s="4"/>
      <c r="QC183" s="4"/>
      <c r="QD183" s="184"/>
      <c r="QE183" s="66"/>
      <c r="QF183" s="83"/>
      <c r="QG183" s="230"/>
      <c r="QH183" s="121"/>
      <c r="QI183" s="80"/>
      <c r="QJ183" s="4"/>
      <c r="QK183" s="4"/>
      <c r="QL183" s="4"/>
      <c r="QM183" s="4"/>
      <c r="QN183" s="184"/>
      <c r="QO183" s="66"/>
      <c r="QP183" s="83"/>
      <c r="QQ183" s="230"/>
      <c r="QR183" s="121"/>
      <c r="QS183" s="80"/>
      <c r="QT183" s="4"/>
      <c r="QU183" s="4"/>
      <c r="QV183" s="4"/>
      <c r="QW183" s="4"/>
      <c r="QX183" s="184"/>
      <c r="QY183" s="66"/>
      <c r="QZ183" s="83"/>
      <c r="RA183" s="230"/>
      <c r="RB183" s="121"/>
      <c r="RC183" s="80"/>
      <c r="RD183" s="4"/>
      <c r="RE183" s="4"/>
      <c r="RF183" s="4"/>
      <c r="RG183" s="4"/>
      <c r="RH183" s="184"/>
      <c r="RI183" s="66"/>
      <c r="RJ183" s="83"/>
      <c r="RK183" s="230"/>
      <c r="RL183" s="121"/>
      <c r="RM183" s="80"/>
      <c r="RN183" s="4"/>
      <c r="RO183" s="4"/>
      <c r="RP183" s="4"/>
      <c r="RQ183" s="4"/>
      <c r="RR183" s="184"/>
      <c r="RS183" s="66"/>
      <c r="RT183" s="83"/>
      <c r="RU183" s="230"/>
      <c r="RV183" s="121"/>
      <c r="RW183" s="80"/>
      <c r="RX183" s="4"/>
      <c r="RY183" s="4"/>
      <c r="RZ183" s="4"/>
      <c r="SA183" s="4"/>
      <c r="SB183" s="184"/>
      <c r="SC183" s="66"/>
      <c r="SD183" s="83"/>
      <c r="SE183" s="230"/>
      <c r="SF183" s="121"/>
      <c r="SG183" s="80"/>
      <c r="SH183" s="4"/>
      <c r="SI183" s="4"/>
      <c r="SJ183" s="4"/>
      <c r="SK183" s="4"/>
      <c r="SL183" s="184"/>
      <c r="SM183" s="66"/>
      <c r="SN183" s="83"/>
      <c r="SO183" s="230"/>
      <c r="SP183" s="121"/>
      <c r="SQ183" s="80"/>
      <c r="SR183" s="4"/>
      <c r="SS183" s="4"/>
      <c r="ST183" s="4"/>
      <c r="SU183" s="4"/>
      <c r="SV183" s="184"/>
      <c r="SW183" s="66"/>
      <c r="SX183" s="83"/>
      <c r="SY183" s="230"/>
      <c r="SZ183" s="121"/>
      <c r="TA183" s="80"/>
      <c r="TB183" s="4"/>
      <c r="TC183" s="4"/>
      <c r="TD183" s="4"/>
      <c r="TE183" s="4"/>
      <c r="TF183" s="184"/>
      <c r="TG183" s="66"/>
      <c r="TH183" s="83"/>
      <c r="TI183" s="230"/>
      <c r="TJ183" s="121"/>
      <c r="TK183" s="80"/>
      <c r="TL183" s="4"/>
      <c r="TM183" s="4"/>
      <c r="TN183" s="4"/>
      <c r="TO183" s="4"/>
      <c r="TP183" s="184"/>
      <c r="TQ183" s="66"/>
      <c r="TR183" s="83"/>
      <c r="TS183" s="230"/>
      <c r="TT183" s="121"/>
      <c r="TU183" s="80"/>
      <c r="TV183" s="4"/>
      <c r="TW183" s="4"/>
      <c r="TX183" s="4"/>
      <c r="TY183" s="4"/>
      <c r="TZ183" s="184"/>
      <c r="UA183" s="66"/>
      <c r="UB183" s="83"/>
      <c r="UC183" s="230"/>
      <c r="UD183" s="121"/>
      <c r="UE183" s="80"/>
      <c r="UF183" s="4"/>
      <c r="UG183" s="4"/>
      <c r="UH183" s="4"/>
      <c r="UI183" s="4"/>
      <c r="UJ183" s="184"/>
      <c r="UK183" s="66"/>
      <c r="UL183" s="83"/>
      <c r="UM183" s="230"/>
      <c r="UN183" s="121"/>
      <c r="UO183" s="80"/>
      <c r="UP183" s="4"/>
      <c r="UQ183" s="4"/>
      <c r="UR183" s="4"/>
      <c r="US183" s="4"/>
      <c r="UT183" s="184"/>
      <c r="UU183" s="66"/>
      <c r="UV183" s="83"/>
      <c r="UW183" s="230"/>
      <c r="UX183" s="121"/>
      <c r="UY183" s="80"/>
      <c r="UZ183" s="4"/>
      <c r="VA183" s="4"/>
      <c r="VB183" s="4"/>
      <c r="VC183" s="4"/>
      <c r="VD183" s="184"/>
      <c r="VE183" s="66"/>
      <c r="VF183" s="83"/>
      <c r="VG183" s="230"/>
      <c r="VH183" s="121"/>
      <c r="VI183" s="80"/>
      <c r="VJ183" s="4"/>
      <c r="VK183" s="4"/>
      <c r="VL183" s="4"/>
      <c r="VM183" s="4"/>
      <c r="VN183" s="184"/>
      <c r="VO183" s="66"/>
      <c r="VP183" s="83"/>
      <c r="VQ183" s="230"/>
      <c r="VR183" s="121"/>
      <c r="VS183" s="80"/>
      <c r="VT183" s="4"/>
      <c r="VU183" s="4"/>
      <c r="VV183" s="4"/>
      <c r="VW183" s="4"/>
      <c r="VX183" s="184"/>
      <c r="VY183" s="66"/>
      <c r="VZ183" s="83"/>
      <c r="WA183" s="230"/>
      <c r="WB183" s="121"/>
      <c r="WC183" s="80"/>
      <c r="WD183" s="4"/>
      <c r="WE183" s="4"/>
      <c r="WF183" s="4"/>
      <c r="WG183" s="4"/>
      <c r="WH183" s="184"/>
      <c r="WI183" s="66"/>
      <c r="WJ183" s="83"/>
      <c r="WK183" s="230"/>
      <c r="WL183" s="121"/>
      <c r="WM183" s="80"/>
      <c r="WN183" s="4"/>
      <c r="WO183" s="4"/>
      <c r="WP183" s="4"/>
      <c r="WQ183" s="4"/>
      <c r="WR183" s="184"/>
      <c r="WS183" s="66"/>
      <c r="WT183" s="83"/>
      <c r="WU183" s="230"/>
      <c r="WV183" s="121"/>
      <c r="WW183" s="80"/>
      <c r="WX183" s="4"/>
      <c r="WY183" s="4"/>
      <c r="WZ183" s="4"/>
      <c r="XA183" s="4"/>
      <c r="XB183" s="184"/>
      <c r="XC183" s="66"/>
      <c r="XD183" s="83"/>
      <c r="XE183" s="230"/>
      <c r="XF183" s="121"/>
      <c r="XG183" s="80"/>
      <c r="XH183" s="4"/>
      <c r="XI183" s="4"/>
      <c r="XJ183" s="4"/>
      <c r="XK183" s="4"/>
      <c r="XL183" s="184"/>
      <c r="XM183" s="66"/>
      <c r="XN183" s="83"/>
      <c r="XO183" s="230"/>
      <c r="XP183" s="121"/>
      <c r="XQ183" s="80"/>
      <c r="XR183" s="4"/>
      <c r="XS183" s="4"/>
      <c r="XT183" s="4"/>
      <c r="XU183" s="4"/>
      <c r="XV183" s="184"/>
      <c r="XW183" s="66"/>
      <c r="XX183" s="83"/>
      <c r="XY183" s="230"/>
      <c r="XZ183" s="121"/>
      <c r="YA183" s="80"/>
      <c r="YB183" s="4"/>
      <c r="YC183" s="4"/>
      <c r="YD183" s="4"/>
      <c r="YE183" s="4"/>
      <c r="YF183" s="184"/>
      <c r="YG183" s="66"/>
      <c r="YH183" s="83"/>
      <c r="YI183" s="230"/>
      <c r="YJ183" s="121"/>
      <c r="YK183" s="80"/>
      <c r="YL183" s="4"/>
      <c r="YM183" s="4"/>
      <c r="YN183" s="4"/>
      <c r="YO183" s="4"/>
      <c r="YP183" s="184"/>
      <c r="YQ183" s="66"/>
      <c r="YR183" s="83"/>
      <c r="YS183" s="230"/>
      <c r="YT183" s="121"/>
      <c r="YU183" s="80"/>
      <c r="YV183" s="4"/>
      <c r="YW183" s="4"/>
      <c r="YX183" s="4"/>
      <c r="YY183" s="4"/>
      <c r="YZ183" s="184"/>
      <c r="ZA183" s="66"/>
      <c r="ZB183" s="83"/>
      <c r="ZC183" s="230"/>
      <c r="ZD183" s="121"/>
      <c r="ZE183" s="80"/>
      <c r="ZF183" s="4"/>
      <c r="ZG183" s="4"/>
      <c r="ZH183" s="4"/>
      <c r="ZI183" s="4"/>
      <c r="ZJ183" s="184"/>
      <c r="ZK183" s="66"/>
      <c r="ZL183" s="83"/>
      <c r="ZM183" s="230"/>
      <c r="ZN183" s="121"/>
      <c r="ZO183" s="80"/>
      <c r="ZP183" s="4"/>
      <c r="ZQ183" s="4"/>
      <c r="ZR183" s="4"/>
      <c r="ZS183" s="4"/>
      <c r="ZT183" s="184"/>
      <c r="ZU183" s="66"/>
      <c r="ZV183" s="83"/>
      <c r="ZW183" s="230"/>
      <c r="ZX183" s="121"/>
      <c r="ZY183" s="80"/>
      <c r="ZZ183" s="4"/>
      <c r="AAA183" s="4"/>
      <c r="AAB183" s="4"/>
      <c r="AAC183" s="4"/>
      <c r="AAD183" s="184"/>
      <c r="AAE183" s="66"/>
      <c r="AAF183" s="83"/>
      <c r="AAG183" s="230"/>
      <c r="AAH183" s="121"/>
      <c r="AAI183" s="80"/>
      <c r="AAJ183" s="4"/>
      <c r="AAK183" s="4"/>
      <c r="AAL183" s="4"/>
      <c r="AAM183" s="4"/>
      <c r="AAN183" s="184"/>
      <c r="AAO183" s="66"/>
      <c r="AAP183" s="83"/>
      <c r="AAQ183" s="230"/>
      <c r="AAR183" s="121"/>
      <c r="AAS183" s="80"/>
      <c r="AAT183" s="4"/>
      <c r="AAU183" s="4"/>
      <c r="AAV183" s="4"/>
      <c r="AAW183" s="4"/>
      <c r="AAX183" s="184"/>
      <c r="AAY183" s="66"/>
      <c r="AAZ183" s="83"/>
      <c r="ABA183" s="230"/>
      <c r="ABB183" s="121"/>
      <c r="ABC183" s="80"/>
      <c r="ABD183" s="4"/>
      <c r="ABE183" s="4"/>
      <c r="ABF183" s="4"/>
      <c r="ABG183" s="4"/>
      <c r="ABH183" s="184"/>
      <c r="ABI183" s="66"/>
      <c r="ABJ183" s="83"/>
      <c r="ABK183" s="230"/>
      <c r="ABL183" s="121"/>
      <c r="ABM183" s="80"/>
      <c r="ABN183" s="4"/>
      <c r="ABO183" s="4"/>
      <c r="ABP183" s="4"/>
      <c r="ABQ183" s="4"/>
      <c r="ABR183" s="184"/>
      <c r="ABS183" s="66"/>
      <c r="ABT183" s="83"/>
      <c r="ABU183" s="230"/>
      <c r="ABV183" s="121"/>
      <c r="ABW183" s="80"/>
      <c r="ABX183" s="4"/>
      <c r="ABY183" s="4"/>
      <c r="ABZ183" s="4"/>
      <c r="ACA183" s="4"/>
      <c r="ACB183" s="184"/>
      <c r="ACC183" s="66"/>
      <c r="ACD183" s="83"/>
      <c r="ACE183" s="230"/>
      <c r="ACF183" s="121"/>
      <c r="ACG183" s="80"/>
      <c r="ACH183" s="4"/>
      <c r="ACI183" s="4"/>
      <c r="ACJ183" s="4"/>
      <c r="ACK183" s="4"/>
      <c r="ACL183" s="184"/>
      <c r="ACM183" s="66"/>
      <c r="ACN183" s="83"/>
      <c r="ACO183" s="230"/>
      <c r="ACP183" s="121"/>
      <c r="ACQ183" s="80"/>
      <c r="ACR183" s="4"/>
      <c r="ACS183" s="4"/>
      <c r="ACT183" s="4"/>
      <c r="ACU183" s="4"/>
      <c r="ACV183" s="184"/>
      <c r="ACW183" s="66"/>
      <c r="ACX183" s="83"/>
      <c r="ACY183" s="230"/>
      <c r="ACZ183" s="121"/>
      <c r="ADA183" s="80"/>
      <c r="ADB183" s="4"/>
      <c r="ADC183" s="4"/>
      <c r="ADD183" s="4"/>
      <c r="ADE183" s="4"/>
      <c r="ADF183" s="184"/>
      <c r="ADG183" s="66"/>
      <c r="ADH183" s="83"/>
      <c r="ADI183" s="230"/>
      <c r="ADJ183" s="121"/>
      <c r="ADK183" s="80"/>
      <c r="ADL183" s="4"/>
      <c r="ADM183" s="4"/>
      <c r="ADN183" s="4"/>
      <c r="ADO183" s="4"/>
      <c r="ADP183" s="184"/>
      <c r="ADQ183" s="66"/>
      <c r="ADR183" s="83"/>
      <c r="ADS183" s="230"/>
      <c r="ADT183" s="121"/>
      <c r="ADU183" s="80"/>
      <c r="ADV183" s="4"/>
      <c r="ADW183" s="4"/>
      <c r="ADX183" s="4"/>
      <c r="ADY183" s="4"/>
      <c r="ADZ183" s="184"/>
      <c r="AEA183" s="66"/>
      <c r="AEB183" s="83"/>
      <c r="AEC183" s="230"/>
      <c r="AED183" s="121"/>
      <c r="AEE183" s="80"/>
      <c r="AEF183" s="4"/>
      <c r="AEG183" s="4"/>
      <c r="AEH183" s="4"/>
      <c r="AEI183" s="4"/>
      <c r="AEJ183" s="184"/>
      <c r="AEK183" s="66"/>
      <c r="AEL183" s="83"/>
      <c r="AEM183" s="230"/>
      <c r="AEN183" s="121"/>
      <c r="AEO183" s="80"/>
      <c r="AEP183" s="4"/>
      <c r="AEQ183" s="4"/>
      <c r="AER183" s="4"/>
      <c r="AES183" s="4"/>
      <c r="AET183" s="184"/>
      <c r="AEU183" s="66"/>
      <c r="AEV183" s="83"/>
      <c r="AEW183" s="230"/>
      <c r="AEX183" s="121"/>
      <c r="AEY183" s="80"/>
      <c r="AEZ183" s="4"/>
      <c r="AFA183" s="4"/>
      <c r="AFB183" s="4"/>
      <c r="AFC183" s="4"/>
      <c r="AFD183" s="184"/>
      <c r="AFE183" s="66"/>
      <c r="AFF183" s="83"/>
      <c r="AFG183" s="230"/>
      <c r="AFH183" s="121"/>
      <c r="AFI183" s="80"/>
      <c r="AFJ183" s="4"/>
      <c r="AFK183" s="4"/>
      <c r="AFL183" s="4"/>
      <c r="AFM183" s="4"/>
      <c r="AFN183" s="184"/>
      <c r="AFO183" s="66"/>
      <c r="AFP183" s="83"/>
      <c r="AFQ183" s="230"/>
      <c r="AFR183" s="121"/>
      <c r="AFS183" s="80"/>
      <c r="AFT183" s="4"/>
      <c r="AFU183" s="4"/>
      <c r="AFV183" s="4"/>
      <c r="AFW183" s="4"/>
      <c r="AFX183" s="184"/>
      <c r="AFY183" s="66"/>
      <c r="AFZ183" s="83"/>
      <c r="AGA183" s="230"/>
      <c r="AGB183" s="121"/>
      <c r="AGC183" s="80"/>
      <c r="AGD183" s="4"/>
      <c r="AGE183" s="4"/>
      <c r="AGF183" s="4"/>
      <c r="AGG183" s="4"/>
      <c r="AGH183" s="184"/>
      <c r="AGI183" s="66"/>
      <c r="AGJ183" s="83"/>
      <c r="AGK183" s="230"/>
      <c r="AGL183" s="121"/>
      <c r="AGM183" s="80"/>
      <c r="AGN183" s="4"/>
      <c r="AGO183" s="4"/>
      <c r="AGP183" s="4"/>
      <c r="AGQ183" s="4"/>
      <c r="AGR183" s="184"/>
      <c r="AGS183" s="66"/>
      <c r="AGT183" s="83"/>
      <c r="AGU183" s="230"/>
      <c r="AGV183" s="121"/>
      <c r="AGW183" s="80"/>
      <c r="AGX183" s="4"/>
      <c r="AGY183" s="4"/>
      <c r="AGZ183" s="4"/>
      <c r="AHA183" s="4"/>
      <c r="AHB183" s="184"/>
      <c r="AHC183" s="66"/>
      <c r="AHD183" s="83"/>
      <c r="AHE183" s="230"/>
      <c r="AHF183" s="121"/>
      <c r="AHG183" s="80"/>
      <c r="AHH183" s="4"/>
      <c r="AHI183" s="4"/>
      <c r="AHJ183" s="4"/>
      <c r="AHK183" s="4"/>
      <c r="AHL183" s="184"/>
      <c r="AHM183" s="66"/>
      <c r="AHN183" s="83"/>
      <c r="AHO183" s="230"/>
      <c r="AHP183" s="121"/>
      <c r="AHQ183" s="80"/>
      <c r="AHR183" s="4"/>
      <c r="AHS183" s="4"/>
      <c r="AHT183" s="4"/>
      <c r="AHU183" s="4"/>
      <c r="AHV183" s="184"/>
      <c r="AHW183" s="66"/>
      <c r="AHX183" s="83"/>
      <c r="AHY183" s="230"/>
      <c r="AHZ183" s="121"/>
      <c r="AIA183" s="80"/>
      <c r="AIB183" s="4"/>
      <c r="AIC183" s="4"/>
      <c r="AID183" s="4"/>
      <c r="AIE183" s="4"/>
      <c r="AIF183" s="184"/>
      <c r="AIG183" s="66"/>
      <c r="AIH183" s="83"/>
      <c r="AII183" s="230"/>
      <c r="AIJ183" s="121"/>
      <c r="AIK183" s="80"/>
      <c r="AIL183" s="4"/>
      <c r="AIM183" s="4"/>
      <c r="AIN183" s="4"/>
      <c r="AIO183" s="4"/>
      <c r="AIP183" s="184"/>
      <c r="AIQ183" s="66"/>
      <c r="AIR183" s="83"/>
      <c r="AIS183" s="230"/>
      <c r="AIT183" s="121"/>
      <c r="AIU183" s="80"/>
      <c r="AIV183" s="4"/>
      <c r="AIW183" s="4"/>
      <c r="AIX183" s="4"/>
      <c r="AIY183" s="4"/>
      <c r="AIZ183" s="184"/>
      <c r="AJA183" s="66"/>
      <c r="AJB183" s="83"/>
      <c r="AJC183" s="230"/>
      <c r="AJD183" s="121"/>
      <c r="AJE183" s="80"/>
      <c r="AJF183" s="4"/>
      <c r="AJG183" s="4"/>
      <c r="AJH183" s="4"/>
      <c r="AJI183" s="4"/>
      <c r="AJJ183" s="184"/>
      <c r="AJK183" s="66"/>
      <c r="AJL183" s="83"/>
      <c r="AJM183" s="230"/>
      <c r="AJN183" s="121"/>
      <c r="AJO183" s="80"/>
      <c r="AJP183" s="4"/>
      <c r="AJQ183" s="4"/>
      <c r="AJR183" s="4"/>
      <c r="AJS183" s="4"/>
      <c r="AJT183" s="184"/>
      <c r="AJU183" s="66"/>
      <c r="AJV183" s="83"/>
      <c r="AJW183" s="230"/>
      <c r="AJX183" s="121"/>
      <c r="AJY183" s="80"/>
      <c r="AJZ183" s="4"/>
      <c r="AKA183" s="4"/>
      <c r="AKB183" s="4"/>
      <c r="AKC183" s="4"/>
      <c r="AKD183" s="184"/>
      <c r="AKE183" s="66"/>
      <c r="AKF183" s="83"/>
      <c r="AKG183" s="230"/>
      <c r="AKH183" s="121"/>
      <c r="AKI183" s="80"/>
      <c r="AKJ183" s="4"/>
      <c r="AKK183" s="4"/>
      <c r="AKL183" s="4"/>
      <c r="AKM183" s="4"/>
      <c r="AKN183" s="184"/>
      <c r="AKO183" s="66"/>
      <c r="AKP183" s="83"/>
      <c r="AKQ183" s="230"/>
      <c r="AKR183" s="121"/>
      <c r="AKS183" s="80"/>
      <c r="AKT183" s="4"/>
      <c r="AKU183" s="4"/>
      <c r="AKV183" s="4"/>
      <c r="AKW183" s="4"/>
      <c r="AKX183" s="184"/>
      <c r="AKY183" s="66"/>
      <c r="AKZ183" s="83"/>
      <c r="ALA183" s="230"/>
      <c r="ALB183" s="121"/>
      <c r="ALC183" s="80"/>
      <c r="ALD183" s="4"/>
      <c r="ALE183" s="4"/>
      <c r="ALF183" s="4"/>
      <c r="ALG183" s="4"/>
      <c r="ALH183" s="184"/>
      <c r="ALI183" s="66"/>
      <c r="ALJ183" s="83"/>
      <c r="ALK183" s="230"/>
      <c r="ALL183" s="121"/>
      <c r="ALM183" s="80"/>
      <c r="ALN183" s="4"/>
      <c r="ALO183" s="4"/>
      <c r="ALP183" s="4"/>
      <c r="ALQ183" s="4"/>
      <c r="ALR183" s="184"/>
      <c r="ALS183" s="66"/>
      <c r="ALT183" s="83"/>
      <c r="ALU183" s="230"/>
      <c r="ALV183" s="121"/>
      <c r="ALW183" s="80"/>
      <c r="ALX183" s="4"/>
      <c r="ALY183" s="4"/>
      <c r="ALZ183" s="4"/>
      <c r="AMA183" s="4"/>
      <c r="AMB183" s="184"/>
      <c r="AMC183" s="66"/>
      <c r="AMD183" s="83"/>
      <c r="AME183" s="230"/>
      <c r="AMF183" s="121"/>
      <c r="AMG183" s="80"/>
      <c r="AMH183" s="4"/>
      <c r="AMI183" s="4"/>
      <c r="AMJ183" s="4"/>
      <c r="AMK183" s="4"/>
      <c r="AML183" s="184"/>
      <c r="AMM183" s="66"/>
      <c r="AMN183" s="83"/>
      <c r="AMO183" s="230"/>
      <c r="AMP183" s="121"/>
      <c r="AMQ183" s="80"/>
      <c r="AMR183" s="4"/>
      <c r="AMS183" s="4"/>
      <c r="AMT183" s="4"/>
      <c r="AMU183" s="4"/>
      <c r="AMV183" s="184"/>
      <c r="AMW183" s="66"/>
      <c r="AMX183" s="83"/>
      <c r="AMY183" s="230"/>
      <c r="AMZ183" s="121"/>
      <c r="ANA183" s="80"/>
      <c r="ANB183" s="4"/>
      <c r="ANC183" s="4"/>
      <c r="AND183" s="4"/>
      <c r="ANE183" s="4"/>
      <c r="ANF183" s="184"/>
      <c r="ANG183" s="66"/>
      <c r="ANH183" s="83"/>
      <c r="ANI183" s="230"/>
      <c r="ANJ183" s="121"/>
      <c r="ANK183" s="80"/>
      <c r="ANL183" s="4"/>
      <c r="ANM183" s="4"/>
      <c r="ANN183" s="4"/>
      <c r="ANO183" s="4"/>
      <c r="ANP183" s="184"/>
      <c r="ANQ183" s="66"/>
      <c r="ANR183" s="83"/>
      <c r="ANS183" s="230"/>
      <c r="ANT183" s="121"/>
      <c r="ANU183" s="80"/>
      <c r="ANV183" s="4"/>
      <c r="ANW183" s="4"/>
      <c r="ANX183" s="4"/>
      <c r="ANY183" s="4"/>
      <c r="ANZ183" s="184"/>
      <c r="AOA183" s="66"/>
      <c r="AOB183" s="83"/>
      <c r="AOC183" s="230"/>
      <c r="AOD183" s="121"/>
      <c r="AOE183" s="80"/>
      <c r="AOF183" s="4"/>
      <c r="AOG183" s="4"/>
      <c r="AOH183" s="4"/>
      <c r="AOI183" s="4"/>
      <c r="AOJ183" s="184"/>
      <c r="AOK183" s="66"/>
      <c r="AOL183" s="83"/>
      <c r="AOM183" s="230"/>
      <c r="AON183" s="121"/>
      <c r="AOO183" s="80"/>
      <c r="AOP183" s="4"/>
      <c r="AOQ183" s="4"/>
      <c r="AOR183" s="4"/>
      <c r="AOS183" s="4"/>
      <c r="AOT183" s="184"/>
      <c r="AOU183" s="66"/>
      <c r="AOV183" s="83"/>
      <c r="AOW183" s="230"/>
      <c r="AOX183" s="121"/>
      <c r="AOY183" s="80"/>
      <c r="AOZ183" s="4"/>
      <c r="APA183" s="4"/>
      <c r="APB183" s="4"/>
      <c r="APC183" s="4"/>
      <c r="APD183" s="184"/>
      <c r="APE183" s="66"/>
      <c r="APF183" s="83"/>
      <c r="APG183" s="230"/>
      <c r="APH183" s="121"/>
      <c r="API183" s="80"/>
      <c r="APJ183" s="4"/>
      <c r="APK183" s="4"/>
      <c r="APL183" s="4"/>
      <c r="APM183" s="4"/>
      <c r="APN183" s="184"/>
      <c r="APO183" s="66"/>
      <c r="APP183" s="83"/>
      <c r="APQ183" s="230"/>
      <c r="APR183" s="121"/>
      <c r="APS183" s="80"/>
      <c r="APT183" s="4"/>
      <c r="APU183" s="4"/>
      <c r="APV183" s="4"/>
      <c r="APW183" s="4"/>
      <c r="APX183" s="184"/>
      <c r="APY183" s="66"/>
      <c r="APZ183" s="83"/>
      <c r="AQA183" s="230"/>
      <c r="AQB183" s="121"/>
      <c r="AQC183" s="80"/>
      <c r="AQD183" s="4"/>
      <c r="AQE183" s="4"/>
      <c r="AQF183" s="4"/>
      <c r="AQG183" s="4"/>
      <c r="AQH183" s="184"/>
      <c r="AQI183" s="66"/>
      <c r="AQJ183" s="83"/>
      <c r="AQK183" s="230"/>
      <c r="AQL183" s="121"/>
      <c r="AQM183" s="80"/>
      <c r="AQN183" s="4"/>
      <c r="AQO183" s="4"/>
      <c r="AQP183" s="4"/>
      <c r="AQQ183" s="4"/>
      <c r="AQR183" s="184"/>
      <c r="AQS183" s="66"/>
      <c r="AQT183" s="83"/>
      <c r="AQU183" s="230"/>
      <c r="AQV183" s="121"/>
      <c r="AQW183" s="80"/>
      <c r="AQX183" s="4"/>
      <c r="AQY183" s="4"/>
      <c r="AQZ183" s="4"/>
      <c r="ARA183" s="4"/>
      <c r="ARB183" s="184"/>
      <c r="ARC183" s="66"/>
      <c r="ARD183" s="83"/>
      <c r="ARE183" s="230"/>
      <c r="ARF183" s="121"/>
      <c r="ARG183" s="80"/>
      <c r="ARH183" s="4"/>
      <c r="ARI183" s="4"/>
      <c r="ARJ183" s="4"/>
      <c r="ARK183" s="4"/>
      <c r="ARL183" s="184"/>
      <c r="ARM183" s="66"/>
      <c r="ARN183" s="83"/>
      <c r="ARO183" s="230"/>
      <c r="ARP183" s="121"/>
      <c r="ARQ183" s="80"/>
      <c r="ARR183" s="4"/>
      <c r="ARS183" s="4"/>
      <c r="ART183" s="4"/>
      <c r="ARU183" s="4"/>
      <c r="ARV183" s="184"/>
      <c r="ARW183" s="66"/>
      <c r="ARX183" s="83"/>
      <c r="ARY183" s="230"/>
      <c r="ARZ183" s="121"/>
      <c r="ASA183" s="80"/>
      <c r="ASB183" s="4"/>
      <c r="ASC183" s="4"/>
      <c r="ASD183" s="4"/>
      <c r="ASE183" s="4"/>
      <c r="ASF183" s="184"/>
      <c r="ASG183" s="66"/>
      <c r="ASH183" s="83"/>
      <c r="ASI183" s="230"/>
      <c r="ASJ183" s="121"/>
      <c r="ASK183" s="80"/>
      <c r="ASL183" s="4"/>
      <c r="ASM183" s="4"/>
      <c r="ASN183" s="4"/>
      <c r="ASO183" s="4"/>
      <c r="ASP183" s="184"/>
      <c r="ASQ183" s="66"/>
      <c r="ASR183" s="83"/>
      <c r="ASS183" s="230"/>
      <c r="AST183" s="121"/>
      <c r="ASU183" s="80"/>
      <c r="ASV183" s="4"/>
      <c r="ASW183" s="4"/>
      <c r="ASX183" s="4"/>
      <c r="ASY183" s="4"/>
      <c r="ASZ183" s="184"/>
      <c r="ATA183" s="66"/>
      <c r="ATB183" s="83"/>
      <c r="ATC183" s="230"/>
      <c r="ATD183" s="121"/>
      <c r="ATE183" s="80"/>
      <c r="ATF183" s="4"/>
      <c r="ATG183" s="4"/>
      <c r="ATH183" s="4"/>
      <c r="ATI183" s="4"/>
      <c r="ATJ183" s="184"/>
      <c r="ATK183" s="66"/>
      <c r="ATL183" s="83"/>
      <c r="ATM183" s="230"/>
      <c r="ATN183" s="121"/>
      <c r="ATO183" s="80"/>
      <c r="ATP183" s="4"/>
      <c r="ATQ183" s="4"/>
      <c r="ATR183" s="4"/>
      <c r="ATS183" s="4"/>
      <c r="ATT183" s="184"/>
      <c r="ATU183" s="66"/>
      <c r="ATV183" s="83"/>
      <c r="ATW183" s="230"/>
      <c r="ATX183" s="121"/>
      <c r="ATY183" s="80"/>
      <c r="ATZ183" s="4"/>
      <c r="AUA183" s="4"/>
      <c r="AUB183" s="4"/>
      <c r="AUC183" s="4"/>
      <c r="AUD183" s="184"/>
      <c r="AUE183" s="66"/>
      <c r="AUF183" s="83"/>
      <c r="AUG183" s="230"/>
      <c r="AUH183" s="121"/>
      <c r="AUI183" s="80"/>
      <c r="AUJ183" s="4"/>
      <c r="AUK183" s="4"/>
      <c r="AUL183" s="4"/>
      <c r="AUM183" s="4"/>
      <c r="AUN183" s="184"/>
      <c r="AUO183" s="66"/>
      <c r="AUP183" s="83"/>
      <c r="AUQ183" s="230"/>
      <c r="AUR183" s="121"/>
      <c r="AUS183" s="80"/>
      <c r="AUT183" s="4"/>
      <c r="AUU183" s="4"/>
      <c r="AUV183" s="4"/>
      <c r="AUW183" s="4"/>
      <c r="AUX183" s="184"/>
      <c r="AUY183" s="66"/>
      <c r="AUZ183" s="83"/>
      <c r="AVA183" s="230"/>
      <c r="AVB183" s="121"/>
      <c r="AVC183" s="80"/>
      <c r="AVD183" s="4"/>
      <c r="AVE183" s="4"/>
      <c r="AVF183" s="4"/>
      <c r="AVG183" s="4"/>
      <c r="AVH183" s="184"/>
      <c r="AVI183" s="66"/>
      <c r="AVJ183" s="83"/>
      <c r="AVK183" s="230"/>
      <c r="AVL183" s="121"/>
      <c r="AVM183" s="80"/>
      <c r="AVN183" s="4"/>
      <c r="AVO183" s="4"/>
      <c r="AVP183" s="4"/>
      <c r="AVQ183" s="4"/>
      <c r="AVR183" s="184"/>
      <c r="AVS183" s="66"/>
      <c r="AVT183" s="83"/>
      <c r="AVU183" s="230"/>
      <c r="AVV183" s="121"/>
      <c r="AVW183" s="80"/>
      <c r="AVX183" s="4"/>
      <c r="AVY183" s="4"/>
      <c r="AVZ183" s="4"/>
      <c r="AWA183" s="4"/>
      <c r="AWB183" s="184"/>
      <c r="AWC183" s="66"/>
      <c r="AWD183" s="83"/>
      <c r="AWE183" s="230"/>
      <c r="AWF183" s="121"/>
      <c r="AWG183" s="80"/>
      <c r="AWH183" s="4"/>
      <c r="AWI183" s="4"/>
      <c r="AWJ183" s="4"/>
      <c r="AWK183" s="4"/>
      <c r="AWL183" s="184"/>
      <c r="AWM183" s="66"/>
      <c r="AWN183" s="83"/>
      <c r="AWO183" s="230"/>
      <c r="AWP183" s="121"/>
      <c r="AWQ183" s="80"/>
      <c r="AWR183" s="4"/>
      <c r="AWS183" s="4"/>
      <c r="AWT183" s="4"/>
      <c r="AWU183" s="4"/>
      <c r="AWV183" s="184"/>
      <c r="AWW183" s="66"/>
      <c r="AWX183" s="83"/>
      <c r="AWY183" s="230"/>
      <c r="AWZ183" s="121"/>
      <c r="AXA183" s="80"/>
      <c r="AXB183" s="4"/>
      <c r="AXC183" s="4"/>
      <c r="AXD183" s="4"/>
      <c r="AXE183" s="4"/>
      <c r="AXF183" s="184"/>
      <c r="AXG183" s="66"/>
      <c r="AXH183" s="83"/>
      <c r="AXI183" s="230"/>
      <c r="AXJ183" s="121"/>
      <c r="AXK183" s="80"/>
      <c r="AXL183" s="4"/>
      <c r="AXM183" s="4"/>
      <c r="AXN183" s="4"/>
      <c r="AXO183" s="4"/>
      <c r="AXP183" s="184"/>
      <c r="AXQ183" s="66"/>
      <c r="AXR183" s="83"/>
      <c r="AXS183" s="230"/>
      <c r="AXT183" s="121"/>
      <c r="AXU183" s="80"/>
      <c r="AXV183" s="4"/>
      <c r="AXW183" s="4"/>
      <c r="AXX183" s="4"/>
      <c r="AXY183" s="4"/>
      <c r="AXZ183" s="184"/>
      <c r="AYA183" s="66"/>
      <c r="AYB183" s="83"/>
      <c r="AYC183" s="230"/>
      <c r="AYD183" s="121"/>
      <c r="AYE183" s="80"/>
      <c r="AYF183" s="4"/>
      <c r="AYG183" s="4"/>
      <c r="AYH183" s="4"/>
      <c r="AYI183" s="4"/>
      <c r="AYJ183" s="184"/>
      <c r="AYK183" s="66"/>
      <c r="AYL183" s="83"/>
      <c r="AYM183" s="230"/>
      <c r="AYN183" s="121"/>
      <c r="AYO183" s="80"/>
      <c r="AYP183" s="4"/>
      <c r="AYQ183" s="4"/>
      <c r="AYR183" s="4"/>
      <c r="AYS183" s="4"/>
      <c r="AYT183" s="184"/>
      <c r="AYU183" s="66"/>
      <c r="AYV183" s="83"/>
      <c r="AYW183" s="230"/>
      <c r="AYX183" s="121"/>
      <c r="AYY183" s="80"/>
      <c r="AYZ183" s="4"/>
      <c r="AZA183" s="4"/>
      <c r="AZB183" s="4"/>
      <c r="AZC183" s="4"/>
      <c r="AZD183" s="184"/>
      <c r="AZE183" s="66"/>
      <c r="AZF183" s="83"/>
      <c r="AZG183" s="230"/>
      <c r="AZH183" s="121"/>
      <c r="AZI183" s="80"/>
      <c r="AZJ183" s="4"/>
      <c r="AZK183" s="4"/>
      <c r="AZL183" s="4"/>
      <c r="AZM183" s="4"/>
      <c r="AZN183" s="184"/>
      <c r="AZO183" s="66"/>
      <c r="AZP183" s="83"/>
      <c r="AZQ183" s="230"/>
      <c r="AZR183" s="121"/>
      <c r="AZS183" s="80"/>
      <c r="AZT183" s="4"/>
      <c r="AZU183" s="4"/>
      <c r="AZV183" s="4"/>
      <c r="AZW183" s="4"/>
      <c r="AZX183" s="184"/>
      <c r="AZY183" s="66"/>
      <c r="AZZ183" s="83"/>
      <c r="BAA183" s="230"/>
      <c r="BAB183" s="121"/>
      <c r="BAC183" s="80"/>
      <c r="BAD183" s="4"/>
      <c r="BAE183" s="4"/>
      <c r="BAF183" s="4"/>
      <c r="BAG183" s="4"/>
      <c r="BAH183" s="184"/>
      <c r="BAI183" s="66"/>
      <c r="BAJ183" s="83"/>
      <c r="BAK183" s="230"/>
      <c r="BAL183" s="121"/>
      <c r="BAM183" s="80"/>
      <c r="BAN183" s="4"/>
      <c r="BAO183" s="4"/>
      <c r="BAP183" s="4"/>
      <c r="BAQ183" s="4"/>
      <c r="BAR183" s="184"/>
      <c r="BAS183" s="66"/>
      <c r="BAT183" s="83"/>
      <c r="BAU183" s="230"/>
      <c r="BAV183" s="121"/>
      <c r="BAW183" s="80"/>
      <c r="BAX183" s="4"/>
      <c r="BAY183" s="4"/>
      <c r="BAZ183" s="4"/>
      <c r="BBA183" s="4"/>
      <c r="BBB183" s="184"/>
      <c r="BBC183" s="66"/>
      <c r="BBD183" s="83"/>
      <c r="BBE183" s="230"/>
      <c r="BBF183" s="121"/>
      <c r="BBG183" s="80"/>
      <c r="BBH183" s="4"/>
      <c r="BBI183" s="4"/>
      <c r="BBJ183" s="4"/>
      <c r="BBK183" s="4"/>
      <c r="BBL183" s="184"/>
      <c r="BBM183" s="66"/>
      <c r="BBN183" s="83"/>
      <c r="BBO183" s="230"/>
      <c r="BBP183" s="121"/>
      <c r="BBQ183" s="80"/>
      <c r="BBR183" s="4"/>
      <c r="BBS183" s="4"/>
      <c r="BBT183" s="4"/>
      <c r="BBU183" s="4"/>
      <c r="BBV183" s="184"/>
      <c r="BBW183" s="66"/>
      <c r="BBX183" s="83"/>
      <c r="BBY183" s="230"/>
      <c r="BBZ183" s="121"/>
      <c r="BCA183" s="80"/>
      <c r="BCB183" s="4"/>
      <c r="BCC183" s="4"/>
      <c r="BCD183" s="4"/>
      <c r="BCE183" s="4"/>
      <c r="BCF183" s="184"/>
      <c r="BCG183" s="66"/>
      <c r="BCH183" s="83"/>
      <c r="BCI183" s="230"/>
      <c r="BCJ183" s="121"/>
      <c r="BCK183" s="80"/>
      <c r="BCL183" s="4"/>
      <c r="BCM183" s="4"/>
      <c r="BCN183" s="4"/>
      <c r="BCO183" s="4"/>
      <c r="BCP183" s="184"/>
      <c r="BCQ183" s="66"/>
      <c r="BCR183" s="83"/>
      <c r="BCS183" s="230"/>
      <c r="BCT183" s="121"/>
      <c r="BCU183" s="80"/>
      <c r="BCV183" s="4"/>
      <c r="BCW183" s="4"/>
      <c r="BCX183" s="4"/>
      <c r="BCY183" s="4"/>
      <c r="BCZ183" s="184"/>
      <c r="BDA183" s="66"/>
      <c r="BDB183" s="83"/>
      <c r="BDC183" s="230"/>
      <c r="BDD183" s="121"/>
      <c r="BDE183" s="80"/>
      <c r="BDF183" s="4"/>
      <c r="BDG183" s="4"/>
      <c r="BDH183" s="4"/>
      <c r="BDI183" s="4"/>
      <c r="BDJ183" s="184"/>
      <c r="BDK183" s="66"/>
      <c r="BDL183" s="83"/>
      <c r="BDM183" s="230"/>
      <c r="BDN183" s="121"/>
      <c r="BDO183" s="80"/>
      <c r="BDP183" s="4"/>
      <c r="BDQ183" s="4"/>
      <c r="BDR183" s="4"/>
      <c r="BDS183" s="4"/>
      <c r="BDT183" s="184"/>
      <c r="BDU183" s="66"/>
      <c r="BDV183" s="83"/>
      <c r="BDW183" s="230"/>
      <c r="BDX183" s="121"/>
      <c r="BDY183" s="80"/>
      <c r="BDZ183" s="4"/>
      <c r="BEA183" s="4"/>
      <c r="BEB183" s="4"/>
      <c r="BEC183" s="4"/>
      <c r="BED183" s="184"/>
      <c r="BEE183" s="66"/>
      <c r="BEF183" s="83"/>
      <c r="BEG183" s="230"/>
      <c r="BEH183" s="121"/>
      <c r="BEI183" s="80"/>
      <c r="BEJ183" s="4"/>
      <c r="BEK183" s="4"/>
      <c r="BEL183" s="4"/>
      <c r="BEM183" s="4"/>
      <c r="BEN183" s="184"/>
      <c r="BEO183" s="66"/>
      <c r="BEP183" s="83"/>
      <c r="BEQ183" s="230"/>
      <c r="BER183" s="121"/>
      <c r="BES183" s="80"/>
      <c r="BET183" s="4"/>
      <c r="BEU183" s="4"/>
      <c r="BEV183" s="4"/>
      <c r="BEW183" s="4"/>
      <c r="BEX183" s="184"/>
      <c r="BEY183" s="66"/>
      <c r="BEZ183" s="83"/>
      <c r="BFA183" s="230"/>
      <c r="BFB183" s="121"/>
      <c r="BFC183" s="80"/>
      <c r="BFD183" s="4"/>
      <c r="BFE183" s="4"/>
      <c r="BFF183" s="4"/>
      <c r="BFG183" s="4"/>
      <c r="BFH183" s="184"/>
      <c r="BFI183" s="66"/>
      <c r="BFJ183" s="83"/>
      <c r="BFK183" s="230"/>
      <c r="BFL183" s="121"/>
      <c r="BFM183" s="80"/>
      <c r="BFN183" s="4"/>
      <c r="BFO183" s="4"/>
      <c r="BFP183" s="4"/>
      <c r="BFQ183" s="4"/>
      <c r="BFR183" s="184"/>
      <c r="BFS183" s="66"/>
      <c r="BFT183" s="83"/>
      <c r="BFU183" s="230"/>
      <c r="BFV183" s="121"/>
      <c r="BFW183" s="80"/>
      <c r="BFX183" s="4"/>
      <c r="BFY183" s="4"/>
      <c r="BFZ183" s="4"/>
      <c r="BGA183" s="4"/>
      <c r="BGB183" s="184"/>
      <c r="BGC183" s="66"/>
      <c r="BGD183" s="83"/>
      <c r="BGE183" s="230"/>
      <c r="BGF183" s="121"/>
      <c r="BGG183" s="80"/>
      <c r="BGH183" s="4"/>
      <c r="BGI183" s="4"/>
      <c r="BGJ183" s="4"/>
      <c r="BGK183" s="4"/>
      <c r="BGL183" s="184"/>
      <c r="BGM183" s="66"/>
      <c r="BGN183" s="83"/>
      <c r="BGO183" s="230"/>
      <c r="BGP183" s="121"/>
      <c r="BGQ183" s="80"/>
      <c r="BGR183" s="4"/>
      <c r="BGS183" s="4"/>
      <c r="BGT183" s="4"/>
      <c r="BGU183" s="4"/>
      <c r="BGV183" s="184"/>
      <c r="BGW183" s="66"/>
      <c r="BGX183" s="83"/>
      <c r="BGY183" s="230"/>
      <c r="BGZ183" s="121"/>
      <c r="BHA183" s="80"/>
      <c r="BHB183" s="4"/>
      <c r="BHC183" s="4"/>
      <c r="BHD183" s="4"/>
      <c r="BHE183" s="4"/>
      <c r="BHF183" s="184"/>
      <c r="BHG183" s="66"/>
      <c r="BHH183" s="83"/>
      <c r="BHI183" s="230"/>
      <c r="BHJ183" s="121"/>
      <c r="BHK183" s="80"/>
      <c r="BHL183" s="4"/>
      <c r="BHM183" s="4"/>
      <c r="BHN183" s="4"/>
      <c r="BHO183" s="4"/>
      <c r="BHP183" s="184"/>
      <c r="BHQ183" s="66"/>
      <c r="BHR183" s="83"/>
      <c r="BHS183" s="230"/>
      <c r="BHT183" s="121"/>
      <c r="BHU183" s="80"/>
      <c r="BHV183" s="4"/>
      <c r="BHW183" s="4"/>
      <c r="BHX183" s="4"/>
      <c r="BHY183" s="4"/>
      <c r="BHZ183" s="184"/>
      <c r="BIA183" s="66"/>
      <c r="BIB183" s="83"/>
      <c r="BIC183" s="230"/>
      <c r="BID183" s="121"/>
      <c r="BIE183" s="80"/>
      <c r="BIF183" s="4"/>
      <c r="BIG183" s="4"/>
      <c r="BIH183" s="4"/>
      <c r="BII183" s="4"/>
      <c r="BIJ183" s="184"/>
      <c r="BIK183" s="66"/>
      <c r="BIL183" s="83"/>
      <c r="BIM183" s="230"/>
      <c r="BIN183" s="121"/>
      <c r="BIO183" s="80"/>
      <c r="BIP183" s="4"/>
      <c r="BIQ183" s="4"/>
      <c r="BIR183" s="4"/>
      <c r="BIS183" s="4"/>
      <c r="BIT183" s="184"/>
      <c r="BIU183" s="66"/>
      <c r="BIV183" s="83"/>
      <c r="BIW183" s="230"/>
      <c r="BIX183" s="121"/>
      <c r="BIY183" s="80"/>
      <c r="BIZ183" s="4"/>
      <c r="BJA183" s="4"/>
      <c r="BJB183" s="4"/>
      <c r="BJC183" s="4"/>
      <c r="BJD183" s="184"/>
      <c r="BJE183" s="66"/>
      <c r="BJF183" s="83"/>
      <c r="BJG183" s="230"/>
      <c r="BJH183" s="121"/>
      <c r="BJI183" s="80"/>
      <c r="BJJ183" s="4"/>
      <c r="BJK183" s="4"/>
      <c r="BJL183" s="4"/>
      <c r="BJM183" s="4"/>
      <c r="BJN183" s="184"/>
      <c r="BJO183" s="66"/>
      <c r="BJP183" s="83"/>
      <c r="BJQ183" s="230"/>
      <c r="BJR183" s="121"/>
      <c r="BJS183" s="80"/>
      <c r="BJT183" s="4"/>
      <c r="BJU183" s="4"/>
      <c r="BJV183" s="4"/>
      <c r="BJW183" s="4"/>
      <c r="BJX183" s="184"/>
      <c r="BJY183" s="66"/>
      <c r="BJZ183" s="83"/>
      <c r="BKA183" s="230"/>
      <c r="BKB183" s="121"/>
      <c r="BKC183" s="80"/>
      <c r="BKD183" s="4"/>
      <c r="BKE183" s="4"/>
      <c r="BKF183" s="4"/>
      <c r="BKG183" s="4"/>
      <c r="BKH183" s="184"/>
      <c r="BKI183" s="66"/>
      <c r="BKJ183" s="83"/>
      <c r="BKK183" s="230"/>
      <c r="BKL183" s="121"/>
      <c r="BKM183" s="80"/>
      <c r="BKN183" s="4"/>
      <c r="BKO183" s="4"/>
      <c r="BKP183" s="4"/>
      <c r="BKQ183" s="4"/>
      <c r="BKR183" s="184"/>
      <c r="BKS183" s="66"/>
      <c r="BKT183" s="83"/>
      <c r="BKU183" s="230"/>
      <c r="BKV183" s="121"/>
      <c r="BKW183" s="80"/>
      <c r="BKX183" s="4"/>
      <c r="BKY183" s="4"/>
      <c r="BKZ183" s="4"/>
      <c r="BLA183" s="4"/>
      <c r="BLB183" s="184"/>
      <c r="BLC183" s="66"/>
      <c r="BLD183" s="83"/>
      <c r="BLE183" s="230"/>
      <c r="BLF183" s="121"/>
      <c r="BLG183" s="80"/>
      <c r="BLH183" s="4"/>
      <c r="BLI183" s="4"/>
      <c r="BLJ183" s="4"/>
      <c r="BLK183" s="4"/>
      <c r="BLL183" s="184"/>
      <c r="BLM183" s="66"/>
      <c r="BLN183" s="83"/>
      <c r="BLO183" s="230"/>
      <c r="BLP183" s="121"/>
      <c r="BLQ183" s="80"/>
      <c r="BLR183" s="4"/>
      <c r="BLS183" s="4"/>
      <c r="BLT183" s="4"/>
      <c r="BLU183" s="4"/>
      <c r="BLV183" s="184"/>
      <c r="BLW183" s="66"/>
      <c r="BLX183" s="83"/>
      <c r="BLY183" s="230"/>
      <c r="BLZ183" s="121"/>
      <c r="BMA183" s="80"/>
      <c r="BMB183" s="4"/>
      <c r="BMC183" s="4"/>
      <c r="BMD183" s="4"/>
      <c r="BME183" s="4"/>
      <c r="BMF183" s="184"/>
      <c r="BMG183" s="66"/>
      <c r="BMH183" s="83"/>
      <c r="BMI183" s="230"/>
      <c r="BMJ183" s="121"/>
      <c r="BMK183" s="80"/>
      <c r="BML183" s="4"/>
      <c r="BMM183" s="4"/>
      <c r="BMN183" s="4"/>
      <c r="BMO183" s="4"/>
      <c r="BMP183" s="184"/>
      <c r="BMQ183" s="66"/>
      <c r="BMR183" s="83"/>
      <c r="BMS183" s="230"/>
      <c r="BMT183" s="121"/>
      <c r="BMU183" s="80"/>
      <c r="BMV183" s="4"/>
      <c r="BMW183" s="4"/>
      <c r="BMX183" s="4"/>
      <c r="BMY183" s="4"/>
      <c r="BMZ183" s="184"/>
      <c r="BNA183" s="66"/>
      <c r="BNB183" s="83"/>
      <c r="BNC183" s="230"/>
      <c r="BND183" s="121"/>
      <c r="BNE183" s="80"/>
      <c r="BNF183" s="4"/>
      <c r="BNG183" s="4"/>
      <c r="BNH183" s="4"/>
      <c r="BNI183" s="4"/>
      <c r="BNJ183" s="184"/>
      <c r="BNK183" s="66"/>
      <c r="BNL183" s="83"/>
      <c r="BNM183" s="230"/>
      <c r="BNN183" s="121"/>
      <c r="BNO183" s="80"/>
      <c r="BNP183" s="4"/>
      <c r="BNQ183" s="4"/>
      <c r="BNR183" s="4"/>
      <c r="BNS183" s="4"/>
      <c r="BNT183" s="184"/>
      <c r="BNU183" s="66"/>
      <c r="BNV183" s="83"/>
      <c r="BNW183" s="230"/>
      <c r="BNX183" s="121"/>
      <c r="BNY183" s="80"/>
      <c r="BNZ183" s="4"/>
      <c r="BOA183" s="4"/>
      <c r="BOB183" s="4"/>
      <c r="BOC183" s="4"/>
      <c r="BOD183" s="184"/>
      <c r="BOE183" s="66"/>
      <c r="BOF183" s="83"/>
      <c r="BOG183" s="230"/>
      <c r="BOH183" s="121"/>
      <c r="BOI183" s="80"/>
      <c r="BOJ183" s="4"/>
      <c r="BOK183" s="4"/>
      <c r="BOL183" s="4"/>
      <c r="BOM183" s="4"/>
      <c r="BON183" s="184"/>
      <c r="BOO183" s="66"/>
      <c r="BOP183" s="83"/>
      <c r="BOQ183" s="230"/>
      <c r="BOR183" s="121"/>
      <c r="BOS183" s="80"/>
      <c r="BOT183" s="4"/>
      <c r="BOU183" s="4"/>
      <c r="BOV183" s="4"/>
      <c r="BOW183" s="4"/>
      <c r="BOX183" s="184"/>
      <c r="BOY183" s="66"/>
      <c r="BOZ183" s="83"/>
      <c r="BPA183" s="230"/>
      <c r="BPB183" s="121"/>
      <c r="BPC183" s="80"/>
      <c r="BPD183" s="4"/>
      <c r="BPE183" s="4"/>
      <c r="BPF183" s="4"/>
      <c r="BPG183" s="4"/>
      <c r="BPH183" s="184"/>
      <c r="BPI183" s="66"/>
      <c r="BPJ183" s="83"/>
      <c r="BPK183" s="230"/>
      <c r="BPL183" s="121"/>
      <c r="BPM183" s="80"/>
      <c r="BPN183" s="4"/>
      <c r="BPO183" s="4"/>
      <c r="BPP183" s="4"/>
      <c r="BPQ183" s="4"/>
      <c r="BPR183" s="184"/>
      <c r="BPS183" s="66"/>
      <c r="BPT183" s="83"/>
      <c r="BPU183" s="230"/>
      <c r="BPV183" s="121"/>
      <c r="BPW183" s="80"/>
      <c r="BPX183" s="4"/>
      <c r="BPY183" s="4"/>
      <c r="BPZ183" s="4"/>
      <c r="BQA183" s="4"/>
      <c r="BQB183" s="184"/>
      <c r="BQC183" s="66"/>
      <c r="BQD183" s="83"/>
      <c r="BQE183" s="230"/>
      <c r="BQF183" s="121"/>
      <c r="BQG183" s="80"/>
      <c r="BQH183" s="4"/>
      <c r="BQI183" s="4"/>
      <c r="BQJ183" s="4"/>
      <c r="BQK183" s="4"/>
      <c r="BQL183" s="184"/>
      <c r="BQM183" s="66"/>
      <c r="BQN183" s="83"/>
      <c r="BQO183" s="230"/>
      <c r="BQP183" s="121"/>
      <c r="BQQ183" s="80"/>
      <c r="BQR183" s="4"/>
      <c r="BQS183" s="4"/>
      <c r="BQT183" s="4"/>
      <c r="BQU183" s="4"/>
      <c r="BQV183" s="184"/>
      <c r="BQW183" s="66"/>
      <c r="BQX183" s="83"/>
      <c r="BQY183" s="230"/>
      <c r="BQZ183" s="121"/>
      <c r="BRA183" s="80"/>
      <c r="BRB183" s="4"/>
      <c r="BRC183" s="4"/>
      <c r="BRD183" s="4"/>
      <c r="BRE183" s="4"/>
      <c r="BRF183" s="184"/>
      <c r="BRG183" s="66"/>
      <c r="BRH183" s="83"/>
      <c r="BRI183" s="230"/>
      <c r="BRJ183" s="121"/>
      <c r="BRK183" s="80"/>
      <c r="BRL183" s="4"/>
      <c r="BRM183" s="4"/>
      <c r="BRN183" s="4"/>
      <c r="BRO183" s="4"/>
      <c r="BRP183" s="184"/>
      <c r="BRQ183" s="66"/>
      <c r="BRR183" s="83"/>
      <c r="BRS183" s="230"/>
      <c r="BRT183" s="121"/>
      <c r="BRU183" s="80"/>
      <c r="BRV183" s="4"/>
      <c r="BRW183" s="4"/>
      <c r="BRX183" s="4"/>
      <c r="BRY183" s="4"/>
      <c r="BRZ183" s="184"/>
      <c r="BSA183" s="66"/>
      <c r="BSB183" s="83"/>
      <c r="BSC183" s="230"/>
      <c r="BSD183" s="121"/>
      <c r="BSE183" s="80"/>
      <c r="BSF183" s="4"/>
      <c r="BSG183" s="4"/>
      <c r="BSH183" s="4"/>
      <c r="BSI183" s="4"/>
      <c r="BSJ183" s="184"/>
      <c r="BSK183" s="66"/>
      <c r="BSL183" s="83"/>
      <c r="BSM183" s="230"/>
      <c r="BSN183" s="121"/>
      <c r="BSO183" s="80"/>
      <c r="BSP183" s="4"/>
      <c r="BSQ183" s="4"/>
      <c r="BSR183" s="4"/>
      <c r="BSS183" s="4"/>
      <c r="BST183" s="184"/>
      <c r="BSU183" s="66"/>
      <c r="BSV183" s="83"/>
      <c r="BSW183" s="230"/>
      <c r="BSX183" s="121"/>
      <c r="BSY183" s="80"/>
      <c r="BSZ183" s="4"/>
      <c r="BTA183" s="4"/>
      <c r="BTB183" s="4"/>
      <c r="BTC183" s="4"/>
      <c r="BTD183" s="184"/>
      <c r="BTE183" s="66"/>
      <c r="BTF183" s="83"/>
      <c r="BTG183" s="230"/>
      <c r="BTH183" s="121"/>
      <c r="BTI183" s="80"/>
      <c r="BTJ183" s="4"/>
      <c r="BTK183" s="4"/>
      <c r="BTL183" s="4"/>
      <c r="BTM183" s="4"/>
      <c r="BTN183" s="184"/>
      <c r="BTO183" s="66"/>
      <c r="BTP183" s="83"/>
      <c r="BTQ183" s="230"/>
      <c r="BTR183" s="121"/>
      <c r="BTS183" s="80"/>
      <c r="BTT183" s="4"/>
      <c r="BTU183" s="4"/>
      <c r="BTV183" s="4"/>
      <c r="BTW183" s="4"/>
      <c r="BTX183" s="184"/>
      <c r="BTY183" s="66"/>
      <c r="BTZ183" s="83"/>
      <c r="BUA183" s="230"/>
      <c r="BUB183" s="121"/>
      <c r="BUC183" s="80"/>
      <c r="BUD183" s="4"/>
      <c r="BUE183" s="4"/>
      <c r="BUF183" s="4"/>
      <c r="BUG183" s="4"/>
      <c r="BUH183" s="184"/>
      <c r="BUI183" s="66"/>
      <c r="BUJ183" s="83"/>
      <c r="BUK183" s="230"/>
      <c r="BUL183" s="121"/>
      <c r="BUM183" s="80"/>
      <c r="BUN183" s="4"/>
      <c r="BUO183" s="4"/>
      <c r="BUP183" s="4"/>
      <c r="BUQ183" s="4"/>
      <c r="BUR183" s="184"/>
      <c r="BUS183" s="66"/>
      <c r="BUT183" s="83"/>
      <c r="BUU183" s="230"/>
      <c r="BUV183" s="121"/>
      <c r="BUW183" s="80"/>
      <c r="BUX183" s="4"/>
      <c r="BUY183" s="4"/>
      <c r="BUZ183" s="4"/>
      <c r="BVA183" s="4"/>
      <c r="BVB183" s="184"/>
      <c r="BVC183" s="66"/>
      <c r="BVD183" s="83"/>
      <c r="BVE183" s="230"/>
      <c r="BVF183" s="121"/>
      <c r="BVG183" s="80"/>
      <c r="BVH183" s="4"/>
      <c r="BVI183" s="4"/>
      <c r="BVJ183" s="4"/>
      <c r="BVK183" s="4"/>
      <c r="BVL183" s="184"/>
      <c r="BVM183" s="66"/>
      <c r="BVN183" s="83"/>
      <c r="BVO183" s="230"/>
      <c r="BVP183" s="121"/>
      <c r="BVQ183" s="80"/>
      <c r="BVR183" s="4"/>
      <c r="BVS183" s="4"/>
      <c r="BVT183" s="4"/>
      <c r="BVU183" s="4"/>
      <c r="BVV183" s="184"/>
      <c r="BVW183" s="66"/>
      <c r="BVX183" s="83"/>
      <c r="BVY183" s="230"/>
      <c r="BVZ183" s="121"/>
      <c r="BWA183" s="80"/>
      <c r="BWB183" s="4"/>
      <c r="BWC183" s="4"/>
      <c r="BWD183" s="4"/>
      <c r="BWE183" s="4"/>
      <c r="BWF183" s="184"/>
      <c r="BWG183" s="66"/>
      <c r="BWH183" s="83"/>
      <c r="BWI183" s="230"/>
      <c r="BWJ183" s="121"/>
      <c r="BWK183" s="80"/>
      <c r="BWL183" s="4"/>
      <c r="BWM183" s="4"/>
      <c r="BWN183" s="4"/>
      <c r="BWO183" s="4"/>
      <c r="BWP183" s="184"/>
      <c r="BWQ183" s="66"/>
      <c r="BWR183" s="83"/>
      <c r="BWS183" s="230"/>
      <c r="BWT183" s="121"/>
      <c r="BWU183" s="80"/>
      <c r="BWV183" s="4"/>
      <c r="BWW183" s="4"/>
      <c r="BWX183" s="4"/>
      <c r="BWY183" s="4"/>
      <c r="BWZ183" s="184"/>
      <c r="BXA183" s="66"/>
      <c r="BXB183" s="83"/>
      <c r="BXC183" s="230"/>
      <c r="BXD183" s="121"/>
      <c r="BXE183" s="80"/>
      <c r="BXF183" s="4"/>
      <c r="BXG183" s="4"/>
      <c r="BXH183" s="4"/>
      <c r="BXI183" s="4"/>
      <c r="BXJ183" s="184"/>
      <c r="BXK183" s="66"/>
      <c r="BXL183" s="83"/>
      <c r="BXM183" s="230"/>
      <c r="BXN183" s="121"/>
      <c r="BXO183" s="80"/>
      <c r="BXP183" s="4"/>
      <c r="BXQ183" s="4"/>
      <c r="BXR183" s="4"/>
      <c r="BXS183" s="4"/>
      <c r="BXT183" s="184"/>
      <c r="BXU183" s="66"/>
      <c r="BXV183" s="83"/>
      <c r="BXW183" s="230"/>
      <c r="BXX183" s="121"/>
      <c r="BXY183" s="80"/>
      <c r="BXZ183" s="4"/>
      <c r="BYA183" s="4"/>
      <c r="BYB183" s="4"/>
      <c r="BYC183" s="4"/>
      <c r="BYD183" s="184"/>
      <c r="BYE183" s="66"/>
      <c r="BYF183" s="83"/>
      <c r="BYG183" s="230"/>
      <c r="BYH183" s="121"/>
      <c r="BYI183" s="80"/>
      <c r="BYJ183" s="4"/>
      <c r="BYK183" s="4"/>
      <c r="BYL183" s="4"/>
      <c r="BYM183" s="4"/>
      <c r="BYN183" s="184"/>
      <c r="BYO183" s="66"/>
      <c r="BYP183" s="83"/>
      <c r="BYQ183" s="230"/>
      <c r="BYR183" s="121"/>
      <c r="BYS183" s="80"/>
      <c r="BYT183" s="4"/>
      <c r="BYU183" s="4"/>
      <c r="BYV183" s="4"/>
      <c r="BYW183" s="4"/>
      <c r="BYX183" s="184"/>
      <c r="BYY183" s="66"/>
      <c r="BYZ183" s="83"/>
      <c r="BZA183" s="230"/>
      <c r="BZB183" s="121"/>
      <c r="BZC183" s="80"/>
      <c r="BZD183" s="4"/>
      <c r="BZE183" s="4"/>
      <c r="BZF183" s="4"/>
      <c r="BZG183" s="4"/>
      <c r="BZH183" s="184"/>
      <c r="BZI183" s="66"/>
      <c r="BZJ183" s="83"/>
      <c r="BZK183" s="230"/>
      <c r="BZL183" s="121"/>
      <c r="BZM183" s="80"/>
      <c r="BZN183" s="4"/>
      <c r="BZO183" s="4"/>
      <c r="BZP183" s="4"/>
      <c r="BZQ183" s="4"/>
      <c r="BZR183" s="184"/>
      <c r="BZS183" s="66"/>
      <c r="BZT183" s="83"/>
      <c r="BZU183" s="230"/>
      <c r="BZV183" s="121"/>
      <c r="BZW183" s="80"/>
      <c r="BZX183" s="4"/>
      <c r="BZY183" s="4"/>
      <c r="BZZ183" s="4"/>
      <c r="CAA183" s="4"/>
      <c r="CAB183" s="184"/>
      <c r="CAC183" s="66"/>
      <c r="CAD183" s="83"/>
      <c r="CAE183" s="230"/>
      <c r="CAF183" s="121"/>
      <c r="CAG183" s="80"/>
      <c r="CAH183" s="4"/>
      <c r="CAI183" s="4"/>
      <c r="CAJ183" s="4"/>
      <c r="CAK183" s="4"/>
      <c r="CAL183" s="184"/>
      <c r="CAM183" s="66"/>
      <c r="CAN183" s="83"/>
      <c r="CAO183" s="230"/>
      <c r="CAP183" s="121"/>
      <c r="CAQ183" s="80"/>
      <c r="CAR183" s="4"/>
      <c r="CAS183" s="4"/>
      <c r="CAT183" s="4"/>
      <c r="CAU183" s="4"/>
      <c r="CAV183" s="184"/>
      <c r="CAW183" s="66"/>
      <c r="CAX183" s="83"/>
      <c r="CAY183" s="230"/>
      <c r="CAZ183" s="121"/>
      <c r="CBA183" s="80"/>
      <c r="CBB183" s="4"/>
      <c r="CBC183" s="4"/>
      <c r="CBD183" s="4"/>
      <c r="CBE183" s="4"/>
      <c r="CBF183" s="184"/>
      <c r="CBG183" s="66"/>
      <c r="CBH183" s="83"/>
      <c r="CBI183" s="230"/>
      <c r="CBJ183" s="121"/>
      <c r="CBK183" s="80"/>
      <c r="CBL183" s="4"/>
      <c r="CBM183" s="4"/>
      <c r="CBN183" s="4"/>
      <c r="CBO183" s="4"/>
      <c r="CBP183" s="184"/>
      <c r="CBQ183" s="66"/>
      <c r="CBR183" s="83"/>
      <c r="CBS183" s="230"/>
      <c r="CBT183" s="121"/>
      <c r="CBU183" s="80"/>
      <c r="CBV183" s="4"/>
      <c r="CBW183" s="4"/>
      <c r="CBX183" s="4"/>
      <c r="CBY183" s="4"/>
      <c r="CBZ183" s="184"/>
      <c r="CCA183" s="66"/>
      <c r="CCB183" s="83"/>
      <c r="CCC183" s="230"/>
      <c r="CCD183" s="121"/>
      <c r="CCE183" s="80"/>
      <c r="CCF183" s="4"/>
      <c r="CCG183" s="4"/>
      <c r="CCH183" s="4"/>
      <c r="CCI183" s="4"/>
      <c r="CCJ183" s="184"/>
      <c r="CCK183" s="66"/>
      <c r="CCL183" s="83"/>
      <c r="CCM183" s="230"/>
      <c r="CCN183" s="121"/>
      <c r="CCO183" s="80"/>
      <c r="CCP183" s="4"/>
      <c r="CCQ183" s="4"/>
      <c r="CCR183" s="4"/>
      <c r="CCS183" s="4"/>
      <c r="CCT183" s="184"/>
      <c r="CCU183" s="66"/>
      <c r="CCV183" s="83"/>
      <c r="CCW183" s="230"/>
      <c r="CCX183" s="121"/>
      <c r="CCY183" s="80"/>
      <c r="CCZ183" s="4"/>
      <c r="CDA183" s="4"/>
      <c r="CDB183" s="4"/>
      <c r="CDC183" s="4"/>
      <c r="CDD183" s="184"/>
      <c r="CDE183" s="66"/>
      <c r="CDF183" s="83"/>
      <c r="CDG183" s="230"/>
      <c r="CDH183" s="121"/>
      <c r="CDI183" s="80"/>
      <c r="CDJ183" s="4"/>
      <c r="CDK183" s="4"/>
      <c r="CDL183" s="4"/>
      <c r="CDM183" s="4"/>
      <c r="CDN183" s="184"/>
      <c r="CDO183" s="66"/>
      <c r="CDP183" s="83"/>
      <c r="CDQ183" s="230"/>
      <c r="CDR183" s="121"/>
      <c r="CDS183" s="80"/>
      <c r="CDT183" s="4"/>
      <c r="CDU183" s="4"/>
      <c r="CDV183" s="4"/>
      <c r="CDW183" s="4"/>
      <c r="CDX183" s="184"/>
      <c r="CDY183" s="66"/>
      <c r="CDZ183" s="83"/>
      <c r="CEA183" s="230"/>
      <c r="CEB183" s="121"/>
      <c r="CEC183" s="80"/>
      <c r="CED183" s="4"/>
      <c r="CEE183" s="4"/>
      <c r="CEF183" s="4"/>
      <c r="CEG183" s="4"/>
      <c r="CEH183" s="184"/>
      <c r="CEI183" s="66"/>
      <c r="CEJ183" s="83"/>
      <c r="CEK183" s="230"/>
      <c r="CEL183" s="121"/>
      <c r="CEM183" s="80"/>
      <c r="CEN183" s="4"/>
      <c r="CEO183" s="4"/>
      <c r="CEP183" s="4"/>
      <c r="CEQ183" s="4"/>
      <c r="CER183" s="184"/>
      <c r="CES183" s="66"/>
      <c r="CET183" s="83"/>
      <c r="CEU183" s="230"/>
      <c r="CEV183" s="121"/>
      <c r="CEW183" s="80"/>
      <c r="CEX183" s="4"/>
      <c r="CEY183" s="4"/>
      <c r="CEZ183" s="4"/>
      <c r="CFA183" s="4"/>
      <c r="CFB183" s="184"/>
      <c r="CFC183" s="66"/>
      <c r="CFD183" s="83"/>
      <c r="CFE183" s="230"/>
      <c r="CFF183" s="121"/>
      <c r="CFG183" s="80"/>
      <c r="CFH183" s="4"/>
      <c r="CFI183" s="4"/>
      <c r="CFJ183" s="4"/>
      <c r="CFK183" s="4"/>
      <c r="CFL183" s="184"/>
      <c r="CFM183" s="66"/>
      <c r="CFN183" s="83"/>
      <c r="CFO183" s="230"/>
      <c r="CFP183" s="121"/>
      <c r="CFQ183" s="80"/>
      <c r="CFR183" s="4"/>
      <c r="CFS183" s="4"/>
      <c r="CFT183" s="4"/>
      <c r="CFU183" s="4"/>
      <c r="CFV183" s="184"/>
      <c r="CFW183" s="66"/>
      <c r="CFX183" s="83"/>
      <c r="CFY183" s="230"/>
      <c r="CFZ183" s="121"/>
      <c r="CGA183" s="80"/>
      <c r="CGB183" s="4"/>
      <c r="CGC183" s="4"/>
      <c r="CGD183" s="4"/>
      <c r="CGE183" s="4"/>
      <c r="CGF183" s="184"/>
      <c r="CGG183" s="66"/>
      <c r="CGH183" s="83"/>
      <c r="CGI183" s="230"/>
      <c r="CGJ183" s="121"/>
      <c r="CGK183" s="80"/>
      <c r="CGL183" s="4"/>
      <c r="CGM183" s="4"/>
      <c r="CGN183" s="4"/>
      <c r="CGO183" s="4"/>
      <c r="CGP183" s="184"/>
      <c r="CGQ183" s="66"/>
      <c r="CGR183" s="83"/>
      <c r="CGS183" s="230"/>
      <c r="CGT183" s="121"/>
      <c r="CGU183" s="80"/>
      <c r="CGV183" s="4"/>
      <c r="CGW183" s="4"/>
      <c r="CGX183" s="4"/>
      <c r="CGY183" s="4"/>
      <c r="CGZ183" s="184"/>
      <c r="CHA183" s="66"/>
      <c r="CHB183" s="83"/>
      <c r="CHC183" s="230"/>
      <c r="CHD183" s="121"/>
      <c r="CHE183" s="80"/>
      <c r="CHF183" s="4"/>
      <c r="CHG183" s="4"/>
      <c r="CHH183" s="4"/>
      <c r="CHI183" s="4"/>
      <c r="CHJ183" s="184"/>
      <c r="CHK183" s="66"/>
      <c r="CHL183" s="83"/>
      <c r="CHM183" s="230"/>
      <c r="CHN183" s="121"/>
      <c r="CHO183" s="80"/>
      <c r="CHP183" s="4"/>
      <c r="CHQ183" s="4"/>
      <c r="CHR183" s="4"/>
      <c r="CHS183" s="4"/>
      <c r="CHT183" s="184"/>
      <c r="CHU183" s="66"/>
      <c r="CHV183" s="83"/>
      <c r="CHW183" s="230"/>
      <c r="CHX183" s="121"/>
      <c r="CHY183" s="80"/>
      <c r="CHZ183" s="4"/>
      <c r="CIA183" s="4"/>
      <c r="CIB183" s="4"/>
      <c r="CIC183" s="4"/>
      <c r="CID183" s="184"/>
      <c r="CIE183" s="66"/>
      <c r="CIF183" s="83"/>
      <c r="CIG183" s="230"/>
      <c r="CIH183" s="121"/>
      <c r="CII183" s="80"/>
      <c r="CIJ183" s="4"/>
      <c r="CIK183" s="4"/>
      <c r="CIL183" s="4"/>
      <c r="CIM183" s="4"/>
      <c r="CIN183" s="184"/>
      <c r="CIO183" s="66"/>
      <c r="CIP183" s="83"/>
      <c r="CIQ183" s="230"/>
      <c r="CIR183" s="121"/>
      <c r="CIS183" s="80"/>
      <c r="CIT183" s="4"/>
      <c r="CIU183" s="4"/>
      <c r="CIV183" s="4"/>
      <c r="CIW183" s="4"/>
      <c r="CIX183" s="184"/>
      <c r="CIY183" s="66"/>
      <c r="CIZ183" s="83"/>
      <c r="CJA183" s="230"/>
      <c r="CJB183" s="121"/>
      <c r="CJC183" s="80"/>
      <c r="CJD183" s="4"/>
      <c r="CJE183" s="4"/>
      <c r="CJF183" s="4"/>
      <c r="CJG183" s="4"/>
      <c r="CJH183" s="184"/>
      <c r="CJI183" s="66"/>
      <c r="CJJ183" s="83"/>
      <c r="CJK183" s="230"/>
      <c r="CJL183" s="121"/>
      <c r="CJM183" s="80"/>
      <c r="CJN183" s="4"/>
      <c r="CJO183" s="4"/>
      <c r="CJP183" s="4"/>
      <c r="CJQ183" s="4"/>
      <c r="CJR183" s="184"/>
      <c r="CJS183" s="66"/>
      <c r="CJT183" s="83"/>
      <c r="CJU183" s="230"/>
      <c r="CJV183" s="121"/>
      <c r="CJW183" s="80"/>
      <c r="CJX183" s="4"/>
      <c r="CJY183" s="4"/>
      <c r="CJZ183" s="4"/>
      <c r="CKA183" s="4"/>
      <c r="CKB183" s="184"/>
      <c r="CKC183" s="66"/>
      <c r="CKD183" s="83"/>
      <c r="CKE183" s="230"/>
      <c r="CKF183" s="121"/>
      <c r="CKG183" s="80"/>
      <c r="CKH183" s="4"/>
      <c r="CKI183" s="4"/>
      <c r="CKJ183" s="4"/>
      <c r="CKK183" s="4"/>
      <c r="CKL183" s="184"/>
      <c r="CKM183" s="66"/>
      <c r="CKN183" s="83"/>
      <c r="CKO183" s="230"/>
      <c r="CKP183" s="121"/>
      <c r="CKQ183" s="80"/>
      <c r="CKR183" s="4"/>
      <c r="CKS183" s="4"/>
      <c r="CKT183" s="4"/>
      <c r="CKU183" s="4"/>
      <c r="CKV183" s="184"/>
      <c r="CKW183" s="66"/>
      <c r="CKX183" s="83"/>
      <c r="CKY183" s="230"/>
      <c r="CKZ183" s="121"/>
      <c r="CLA183" s="80"/>
      <c r="CLB183" s="4"/>
      <c r="CLC183" s="4"/>
      <c r="CLD183" s="4"/>
      <c r="CLE183" s="4"/>
      <c r="CLF183" s="184"/>
      <c r="CLG183" s="66"/>
      <c r="CLH183" s="83"/>
      <c r="CLI183" s="230"/>
      <c r="CLJ183" s="121"/>
      <c r="CLK183" s="80"/>
      <c r="CLL183" s="4"/>
      <c r="CLM183" s="4"/>
      <c r="CLN183" s="4"/>
      <c r="CLO183" s="4"/>
      <c r="CLP183" s="184"/>
      <c r="CLQ183" s="66"/>
      <c r="CLR183" s="83"/>
      <c r="CLS183" s="230"/>
      <c r="CLT183" s="121"/>
      <c r="CLU183" s="80"/>
      <c r="CLV183" s="4"/>
      <c r="CLW183" s="4"/>
      <c r="CLX183" s="4"/>
      <c r="CLY183" s="4"/>
      <c r="CLZ183" s="184"/>
      <c r="CMA183" s="66"/>
      <c r="CMB183" s="83"/>
      <c r="CMC183" s="230"/>
      <c r="CMD183" s="121"/>
      <c r="CME183" s="80"/>
      <c r="CMF183" s="4"/>
      <c r="CMG183" s="4"/>
      <c r="CMH183" s="4"/>
      <c r="CMI183" s="4"/>
      <c r="CMJ183" s="184"/>
      <c r="CMK183" s="66"/>
      <c r="CML183" s="83"/>
      <c r="CMM183" s="230"/>
      <c r="CMN183" s="121"/>
      <c r="CMO183" s="80"/>
      <c r="CMP183" s="4"/>
      <c r="CMQ183" s="4"/>
      <c r="CMR183" s="4"/>
      <c r="CMS183" s="4"/>
      <c r="CMT183" s="184"/>
      <c r="CMU183" s="66"/>
      <c r="CMV183" s="83"/>
      <c r="CMW183" s="230"/>
      <c r="CMX183" s="121"/>
      <c r="CMY183" s="80"/>
      <c r="CMZ183" s="4"/>
      <c r="CNA183" s="4"/>
      <c r="CNB183" s="4"/>
      <c r="CNC183" s="4"/>
      <c r="CND183" s="184"/>
      <c r="CNE183" s="66"/>
      <c r="CNF183" s="83"/>
      <c r="CNG183" s="230"/>
      <c r="CNH183" s="121"/>
      <c r="CNI183" s="80"/>
      <c r="CNJ183" s="4"/>
      <c r="CNK183" s="4"/>
      <c r="CNL183" s="4"/>
      <c r="CNM183" s="4"/>
      <c r="CNN183" s="184"/>
      <c r="CNO183" s="66"/>
      <c r="CNP183" s="83"/>
      <c r="CNQ183" s="230"/>
      <c r="CNR183" s="121"/>
      <c r="CNS183" s="80"/>
      <c r="CNT183" s="4"/>
      <c r="CNU183" s="4"/>
      <c r="CNV183" s="4"/>
      <c r="CNW183" s="4"/>
      <c r="CNX183" s="184"/>
      <c r="CNY183" s="66"/>
      <c r="CNZ183" s="83"/>
      <c r="COA183" s="230"/>
      <c r="COB183" s="121"/>
      <c r="COC183" s="80"/>
      <c r="COD183" s="4"/>
      <c r="COE183" s="4"/>
      <c r="COF183" s="4"/>
      <c r="COG183" s="4"/>
      <c r="COH183" s="184"/>
      <c r="COI183" s="66"/>
      <c r="COJ183" s="83"/>
      <c r="COK183" s="230"/>
      <c r="COL183" s="121"/>
      <c r="COM183" s="80"/>
      <c r="CON183" s="4"/>
      <c r="COO183" s="4"/>
      <c r="COP183" s="4"/>
      <c r="COQ183" s="4"/>
      <c r="COR183" s="184"/>
      <c r="COS183" s="66"/>
      <c r="COT183" s="83"/>
      <c r="COU183" s="230"/>
      <c r="COV183" s="121"/>
      <c r="COW183" s="80"/>
      <c r="COX183" s="4"/>
      <c r="COY183" s="4"/>
      <c r="COZ183" s="4"/>
      <c r="CPA183" s="4"/>
      <c r="CPB183" s="184"/>
      <c r="CPC183" s="66"/>
      <c r="CPD183" s="83"/>
      <c r="CPE183" s="230"/>
      <c r="CPF183" s="121"/>
      <c r="CPG183" s="80"/>
      <c r="CPH183" s="4"/>
      <c r="CPI183" s="4"/>
      <c r="CPJ183" s="4"/>
      <c r="CPK183" s="4"/>
      <c r="CPL183" s="184"/>
      <c r="CPM183" s="66"/>
      <c r="CPN183" s="83"/>
      <c r="CPO183" s="230"/>
      <c r="CPP183" s="121"/>
      <c r="CPQ183" s="80"/>
      <c r="CPR183" s="4"/>
      <c r="CPS183" s="4"/>
      <c r="CPT183" s="4"/>
      <c r="CPU183" s="4"/>
      <c r="CPV183" s="184"/>
      <c r="CPW183" s="66"/>
      <c r="CPX183" s="83"/>
      <c r="CPY183" s="230"/>
      <c r="CPZ183" s="121"/>
      <c r="CQA183" s="80"/>
      <c r="CQB183" s="4"/>
      <c r="CQC183" s="4"/>
      <c r="CQD183" s="4"/>
      <c r="CQE183" s="4"/>
      <c r="CQF183" s="184"/>
      <c r="CQG183" s="66"/>
      <c r="CQH183" s="83"/>
      <c r="CQI183" s="230"/>
      <c r="CQJ183" s="121"/>
      <c r="CQK183" s="80"/>
      <c r="CQL183" s="4"/>
      <c r="CQM183" s="4"/>
      <c r="CQN183" s="4"/>
      <c r="CQO183" s="4"/>
      <c r="CQP183" s="184"/>
      <c r="CQQ183" s="66"/>
      <c r="CQR183" s="83"/>
      <c r="CQS183" s="230"/>
      <c r="CQT183" s="121"/>
      <c r="CQU183" s="80"/>
      <c r="CQV183" s="4"/>
      <c r="CQW183" s="4"/>
      <c r="CQX183" s="4"/>
      <c r="CQY183" s="4"/>
      <c r="CQZ183" s="184"/>
      <c r="CRA183" s="66"/>
      <c r="CRB183" s="83"/>
      <c r="CRC183" s="230"/>
      <c r="CRD183" s="121"/>
      <c r="CRE183" s="80"/>
      <c r="CRF183" s="4"/>
      <c r="CRG183" s="4"/>
      <c r="CRH183" s="4"/>
      <c r="CRI183" s="4"/>
      <c r="CRJ183" s="184"/>
      <c r="CRK183" s="66"/>
      <c r="CRL183" s="83"/>
      <c r="CRM183" s="230"/>
      <c r="CRN183" s="121"/>
      <c r="CRO183" s="80"/>
      <c r="CRP183" s="4"/>
      <c r="CRQ183" s="4"/>
      <c r="CRR183" s="4"/>
      <c r="CRS183" s="4"/>
      <c r="CRT183" s="184"/>
      <c r="CRU183" s="66"/>
      <c r="CRV183" s="83"/>
      <c r="CRW183" s="230"/>
      <c r="CRX183" s="121"/>
      <c r="CRY183" s="80"/>
      <c r="CRZ183" s="4"/>
      <c r="CSA183" s="4"/>
      <c r="CSB183" s="4"/>
      <c r="CSC183" s="4"/>
      <c r="CSD183" s="184"/>
      <c r="CSE183" s="66"/>
      <c r="CSF183" s="83"/>
      <c r="CSG183" s="230"/>
      <c r="CSH183" s="121"/>
      <c r="CSI183" s="80"/>
      <c r="CSJ183" s="4"/>
      <c r="CSK183" s="4"/>
      <c r="CSL183" s="4"/>
      <c r="CSM183" s="4"/>
      <c r="CSN183" s="184"/>
      <c r="CSO183" s="66"/>
      <c r="CSP183" s="83"/>
      <c r="CSQ183" s="230"/>
      <c r="CSR183" s="121"/>
      <c r="CSS183" s="80"/>
      <c r="CST183" s="4"/>
      <c r="CSU183" s="4"/>
      <c r="CSV183" s="4"/>
      <c r="CSW183" s="4"/>
      <c r="CSX183" s="184"/>
      <c r="CSY183" s="66"/>
      <c r="CSZ183" s="83"/>
      <c r="CTA183" s="230"/>
      <c r="CTB183" s="121"/>
      <c r="CTC183" s="80"/>
      <c r="CTD183" s="4"/>
      <c r="CTE183" s="4"/>
      <c r="CTF183" s="4"/>
      <c r="CTG183" s="4"/>
      <c r="CTH183" s="184"/>
      <c r="CTI183" s="66"/>
      <c r="CTJ183" s="83"/>
      <c r="CTK183" s="230"/>
      <c r="CTL183" s="121"/>
      <c r="CTM183" s="80"/>
      <c r="CTN183" s="4"/>
      <c r="CTO183" s="4"/>
      <c r="CTP183" s="4"/>
      <c r="CTQ183" s="4"/>
      <c r="CTR183" s="184"/>
      <c r="CTS183" s="66"/>
      <c r="CTT183" s="83"/>
      <c r="CTU183" s="230"/>
      <c r="CTV183" s="121"/>
      <c r="CTW183" s="80"/>
      <c r="CTX183" s="4"/>
      <c r="CTY183" s="4"/>
      <c r="CTZ183" s="4"/>
      <c r="CUA183" s="4"/>
      <c r="CUB183" s="184"/>
      <c r="CUC183" s="66"/>
      <c r="CUD183" s="83"/>
      <c r="CUE183" s="230"/>
      <c r="CUF183" s="121"/>
      <c r="CUG183" s="80"/>
      <c r="CUH183" s="4"/>
      <c r="CUI183" s="4"/>
      <c r="CUJ183" s="4"/>
      <c r="CUK183" s="4"/>
      <c r="CUL183" s="184"/>
      <c r="CUM183" s="66"/>
      <c r="CUN183" s="83"/>
      <c r="CUO183" s="230"/>
      <c r="CUP183" s="121"/>
      <c r="CUQ183" s="80"/>
      <c r="CUR183" s="4"/>
      <c r="CUS183" s="4"/>
      <c r="CUT183" s="4"/>
      <c r="CUU183" s="4"/>
      <c r="CUV183" s="184"/>
      <c r="CUW183" s="66"/>
      <c r="CUX183" s="83"/>
      <c r="CUY183" s="230"/>
      <c r="CUZ183" s="121"/>
      <c r="CVA183" s="80"/>
      <c r="CVB183" s="4"/>
      <c r="CVC183" s="4"/>
      <c r="CVD183" s="4"/>
      <c r="CVE183" s="4"/>
      <c r="CVF183" s="184"/>
      <c r="CVG183" s="66"/>
      <c r="CVH183" s="83"/>
      <c r="CVI183" s="230"/>
      <c r="CVJ183" s="121"/>
      <c r="CVK183" s="80"/>
      <c r="CVL183" s="4"/>
      <c r="CVM183" s="4"/>
      <c r="CVN183" s="4"/>
      <c r="CVO183" s="4"/>
      <c r="CVP183" s="184"/>
      <c r="CVQ183" s="66"/>
      <c r="CVR183" s="83"/>
      <c r="CVS183" s="230"/>
      <c r="CVT183" s="121"/>
      <c r="CVU183" s="80"/>
      <c r="CVV183" s="4"/>
      <c r="CVW183" s="4"/>
      <c r="CVX183" s="4"/>
      <c r="CVY183" s="4"/>
      <c r="CVZ183" s="184"/>
      <c r="CWA183" s="66"/>
      <c r="CWB183" s="83"/>
      <c r="CWC183" s="230"/>
      <c r="CWD183" s="121"/>
      <c r="CWE183" s="80"/>
      <c r="CWF183" s="4"/>
      <c r="CWG183" s="4"/>
      <c r="CWH183" s="4"/>
      <c r="CWI183" s="4"/>
      <c r="CWJ183" s="184"/>
      <c r="CWK183" s="66"/>
      <c r="CWL183" s="83"/>
      <c r="CWM183" s="230"/>
      <c r="CWN183" s="121"/>
      <c r="CWO183" s="80"/>
      <c r="CWP183" s="4"/>
      <c r="CWQ183" s="4"/>
      <c r="CWR183" s="4"/>
      <c r="CWS183" s="4"/>
      <c r="CWT183" s="184"/>
      <c r="CWU183" s="66"/>
      <c r="CWV183" s="83"/>
      <c r="CWW183" s="230"/>
      <c r="CWX183" s="121"/>
      <c r="CWY183" s="80"/>
      <c r="CWZ183" s="4"/>
      <c r="CXA183" s="4"/>
      <c r="CXB183" s="4"/>
      <c r="CXC183" s="4"/>
      <c r="CXD183" s="184"/>
      <c r="CXE183" s="66"/>
      <c r="CXF183" s="83"/>
      <c r="CXG183" s="230"/>
      <c r="CXH183" s="121"/>
      <c r="CXI183" s="80"/>
      <c r="CXJ183" s="4"/>
      <c r="CXK183" s="4"/>
      <c r="CXL183" s="4"/>
      <c r="CXM183" s="4"/>
      <c r="CXN183" s="184"/>
      <c r="CXO183" s="66"/>
      <c r="CXP183" s="83"/>
      <c r="CXQ183" s="230"/>
      <c r="CXR183" s="121"/>
      <c r="CXS183" s="80"/>
      <c r="CXT183" s="4"/>
      <c r="CXU183" s="4"/>
      <c r="CXV183" s="4"/>
      <c r="CXW183" s="4"/>
      <c r="CXX183" s="184"/>
      <c r="CXY183" s="66"/>
      <c r="CXZ183" s="83"/>
      <c r="CYA183" s="230"/>
      <c r="CYB183" s="121"/>
      <c r="CYC183" s="80"/>
      <c r="CYD183" s="4"/>
      <c r="CYE183" s="4"/>
      <c r="CYF183" s="4"/>
      <c r="CYG183" s="4"/>
      <c r="CYH183" s="184"/>
      <c r="CYI183" s="66"/>
      <c r="CYJ183" s="83"/>
      <c r="CYK183" s="230"/>
      <c r="CYL183" s="121"/>
      <c r="CYM183" s="80"/>
      <c r="CYN183" s="4"/>
      <c r="CYO183" s="4"/>
      <c r="CYP183" s="4"/>
      <c r="CYQ183" s="4"/>
      <c r="CYR183" s="184"/>
      <c r="CYS183" s="66"/>
      <c r="CYT183" s="83"/>
      <c r="CYU183" s="230"/>
      <c r="CYV183" s="121"/>
      <c r="CYW183" s="80"/>
      <c r="CYX183" s="4"/>
      <c r="CYY183" s="4"/>
      <c r="CYZ183" s="4"/>
      <c r="CZA183" s="4"/>
      <c r="CZB183" s="184"/>
      <c r="CZC183" s="66"/>
      <c r="CZD183" s="83"/>
      <c r="CZE183" s="230"/>
      <c r="CZF183" s="121"/>
      <c r="CZG183" s="80"/>
      <c r="CZH183" s="4"/>
      <c r="CZI183" s="4"/>
      <c r="CZJ183" s="4"/>
      <c r="CZK183" s="4"/>
      <c r="CZL183" s="184"/>
      <c r="CZM183" s="66"/>
      <c r="CZN183" s="83"/>
      <c r="CZO183" s="230"/>
      <c r="CZP183" s="121"/>
      <c r="CZQ183" s="80"/>
      <c r="CZR183" s="4"/>
      <c r="CZS183" s="4"/>
      <c r="CZT183" s="4"/>
      <c r="CZU183" s="4"/>
      <c r="CZV183" s="184"/>
      <c r="CZW183" s="66"/>
      <c r="CZX183" s="83"/>
      <c r="CZY183" s="230"/>
      <c r="CZZ183" s="121"/>
      <c r="DAA183" s="80"/>
      <c r="DAB183" s="4"/>
      <c r="DAC183" s="4"/>
      <c r="DAD183" s="4"/>
      <c r="DAE183" s="4"/>
      <c r="DAF183" s="184"/>
      <c r="DAG183" s="66"/>
      <c r="DAH183" s="83"/>
      <c r="DAI183" s="230"/>
      <c r="DAJ183" s="121"/>
      <c r="DAK183" s="80"/>
      <c r="DAL183" s="4"/>
      <c r="DAM183" s="4"/>
      <c r="DAN183" s="4"/>
      <c r="DAO183" s="4"/>
      <c r="DAP183" s="184"/>
      <c r="DAQ183" s="66"/>
      <c r="DAR183" s="83"/>
      <c r="DAS183" s="230"/>
      <c r="DAT183" s="121"/>
      <c r="DAU183" s="80"/>
      <c r="DAV183" s="4"/>
      <c r="DAW183" s="4"/>
      <c r="DAX183" s="4"/>
      <c r="DAY183" s="4"/>
      <c r="DAZ183" s="184"/>
      <c r="DBA183" s="66"/>
      <c r="DBB183" s="83"/>
      <c r="DBC183" s="230"/>
      <c r="DBD183" s="121"/>
      <c r="DBE183" s="80"/>
      <c r="DBF183" s="4"/>
      <c r="DBG183" s="4"/>
      <c r="DBH183" s="4"/>
      <c r="DBI183" s="4"/>
      <c r="DBJ183" s="184"/>
      <c r="DBK183" s="66"/>
      <c r="DBL183" s="83"/>
      <c r="DBM183" s="230"/>
      <c r="DBN183" s="121"/>
      <c r="DBO183" s="80"/>
      <c r="DBP183" s="4"/>
      <c r="DBQ183" s="4"/>
      <c r="DBR183" s="4"/>
      <c r="DBS183" s="4"/>
      <c r="DBT183" s="184"/>
      <c r="DBU183" s="66"/>
      <c r="DBV183" s="83"/>
      <c r="DBW183" s="230"/>
      <c r="DBX183" s="121"/>
      <c r="DBY183" s="80"/>
      <c r="DBZ183" s="4"/>
      <c r="DCA183" s="4"/>
      <c r="DCB183" s="4"/>
      <c r="DCC183" s="4"/>
      <c r="DCD183" s="184"/>
      <c r="DCE183" s="66"/>
      <c r="DCF183" s="83"/>
      <c r="DCG183" s="230"/>
      <c r="DCH183" s="121"/>
      <c r="DCI183" s="80"/>
      <c r="DCJ183" s="4"/>
      <c r="DCK183" s="4"/>
      <c r="DCL183" s="4"/>
      <c r="DCM183" s="4"/>
      <c r="DCN183" s="184"/>
      <c r="DCO183" s="66"/>
      <c r="DCP183" s="83"/>
      <c r="DCQ183" s="230"/>
      <c r="DCR183" s="121"/>
      <c r="DCS183" s="80"/>
      <c r="DCT183" s="4"/>
      <c r="DCU183" s="4"/>
      <c r="DCV183" s="4"/>
      <c r="DCW183" s="4"/>
      <c r="DCX183" s="184"/>
      <c r="DCY183" s="66"/>
      <c r="DCZ183" s="83"/>
      <c r="DDA183" s="230"/>
      <c r="DDB183" s="121"/>
      <c r="DDC183" s="80"/>
      <c r="DDD183" s="4"/>
      <c r="DDE183" s="4"/>
      <c r="DDF183" s="4"/>
      <c r="DDG183" s="4"/>
      <c r="DDH183" s="184"/>
      <c r="DDI183" s="66"/>
      <c r="DDJ183" s="83"/>
      <c r="DDK183" s="230"/>
      <c r="DDL183" s="121"/>
      <c r="DDM183" s="80"/>
      <c r="DDN183" s="4"/>
      <c r="DDO183" s="4"/>
      <c r="DDP183" s="4"/>
      <c r="DDQ183" s="4"/>
      <c r="DDR183" s="184"/>
      <c r="DDS183" s="66"/>
      <c r="DDT183" s="83"/>
      <c r="DDU183" s="230"/>
      <c r="DDV183" s="121"/>
      <c r="DDW183" s="80"/>
      <c r="DDX183" s="4"/>
      <c r="DDY183" s="4"/>
      <c r="DDZ183" s="4"/>
      <c r="DEA183" s="4"/>
      <c r="DEB183" s="184"/>
      <c r="DEC183" s="66"/>
      <c r="DED183" s="83"/>
      <c r="DEE183" s="230"/>
      <c r="DEF183" s="121"/>
      <c r="DEG183" s="80"/>
      <c r="DEH183" s="4"/>
      <c r="DEI183" s="4"/>
      <c r="DEJ183" s="4"/>
      <c r="DEK183" s="4"/>
      <c r="DEL183" s="184"/>
      <c r="DEM183" s="66"/>
      <c r="DEN183" s="83"/>
      <c r="DEO183" s="230"/>
      <c r="DEP183" s="121"/>
      <c r="DEQ183" s="80"/>
      <c r="DER183" s="4"/>
      <c r="DES183" s="4"/>
      <c r="DET183" s="4"/>
      <c r="DEU183" s="4"/>
      <c r="DEV183" s="184"/>
      <c r="DEW183" s="66"/>
      <c r="DEX183" s="83"/>
      <c r="DEY183" s="230"/>
      <c r="DEZ183" s="121"/>
      <c r="DFA183" s="80"/>
      <c r="DFB183" s="4"/>
      <c r="DFC183" s="4"/>
      <c r="DFD183" s="4"/>
      <c r="DFE183" s="4"/>
      <c r="DFF183" s="184"/>
      <c r="DFG183" s="66"/>
      <c r="DFH183" s="83"/>
      <c r="DFI183" s="230"/>
      <c r="DFJ183" s="121"/>
      <c r="DFK183" s="80"/>
      <c r="DFL183" s="4"/>
      <c r="DFM183" s="4"/>
      <c r="DFN183" s="4"/>
      <c r="DFO183" s="4"/>
      <c r="DFP183" s="184"/>
      <c r="DFQ183" s="66"/>
      <c r="DFR183" s="83"/>
      <c r="DFS183" s="230"/>
      <c r="DFT183" s="121"/>
      <c r="DFU183" s="80"/>
      <c r="DFV183" s="4"/>
      <c r="DFW183" s="4"/>
      <c r="DFX183" s="4"/>
      <c r="DFY183" s="4"/>
      <c r="DFZ183" s="184"/>
      <c r="DGA183" s="66"/>
      <c r="DGB183" s="83"/>
      <c r="DGC183" s="230"/>
      <c r="DGD183" s="121"/>
      <c r="DGE183" s="80"/>
      <c r="DGF183" s="4"/>
      <c r="DGG183" s="4"/>
      <c r="DGH183" s="4"/>
      <c r="DGI183" s="4"/>
      <c r="DGJ183" s="184"/>
      <c r="DGK183" s="66"/>
      <c r="DGL183" s="83"/>
      <c r="DGM183" s="230"/>
      <c r="DGN183" s="121"/>
      <c r="DGO183" s="80"/>
      <c r="DGP183" s="4"/>
      <c r="DGQ183" s="4"/>
      <c r="DGR183" s="4"/>
      <c r="DGS183" s="4"/>
      <c r="DGT183" s="184"/>
      <c r="DGU183" s="66"/>
      <c r="DGV183" s="83"/>
      <c r="DGW183" s="230"/>
      <c r="DGX183" s="121"/>
      <c r="DGY183" s="80"/>
      <c r="DGZ183" s="4"/>
      <c r="DHA183" s="4"/>
      <c r="DHB183" s="4"/>
      <c r="DHC183" s="4"/>
      <c r="DHD183" s="184"/>
      <c r="DHE183" s="66"/>
      <c r="DHF183" s="83"/>
      <c r="DHG183" s="230"/>
      <c r="DHH183" s="121"/>
      <c r="DHI183" s="80"/>
      <c r="DHJ183" s="4"/>
      <c r="DHK183" s="4"/>
      <c r="DHL183" s="4"/>
      <c r="DHM183" s="4"/>
      <c r="DHN183" s="184"/>
      <c r="DHO183" s="66"/>
      <c r="DHP183" s="83"/>
      <c r="DHQ183" s="230"/>
      <c r="DHR183" s="121"/>
      <c r="DHS183" s="80"/>
      <c r="DHT183" s="4"/>
      <c r="DHU183" s="4"/>
      <c r="DHV183" s="4"/>
      <c r="DHW183" s="4"/>
      <c r="DHX183" s="184"/>
      <c r="DHY183" s="66"/>
      <c r="DHZ183" s="83"/>
      <c r="DIA183" s="230"/>
      <c r="DIB183" s="121"/>
      <c r="DIC183" s="80"/>
      <c r="DID183" s="4"/>
      <c r="DIE183" s="4"/>
      <c r="DIF183" s="4"/>
      <c r="DIG183" s="4"/>
      <c r="DIH183" s="184"/>
      <c r="DII183" s="66"/>
      <c r="DIJ183" s="83"/>
      <c r="DIK183" s="230"/>
      <c r="DIL183" s="121"/>
      <c r="DIM183" s="80"/>
      <c r="DIN183" s="4"/>
      <c r="DIO183" s="4"/>
      <c r="DIP183" s="4"/>
      <c r="DIQ183" s="4"/>
      <c r="DIR183" s="184"/>
      <c r="DIS183" s="66"/>
      <c r="DIT183" s="83"/>
      <c r="DIU183" s="230"/>
      <c r="DIV183" s="121"/>
      <c r="DIW183" s="80"/>
      <c r="DIX183" s="4"/>
      <c r="DIY183" s="4"/>
      <c r="DIZ183" s="4"/>
      <c r="DJA183" s="4"/>
      <c r="DJB183" s="184"/>
      <c r="DJC183" s="66"/>
      <c r="DJD183" s="83"/>
      <c r="DJE183" s="230"/>
      <c r="DJF183" s="121"/>
      <c r="DJG183" s="80"/>
      <c r="DJH183" s="4"/>
      <c r="DJI183" s="4"/>
      <c r="DJJ183" s="4"/>
      <c r="DJK183" s="4"/>
      <c r="DJL183" s="184"/>
      <c r="DJM183" s="66"/>
      <c r="DJN183" s="83"/>
      <c r="DJO183" s="230"/>
      <c r="DJP183" s="121"/>
      <c r="DJQ183" s="80"/>
      <c r="DJR183" s="4"/>
      <c r="DJS183" s="4"/>
      <c r="DJT183" s="4"/>
      <c r="DJU183" s="4"/>
      <c r="DJV183" s="184"/>
      <c r="DJW183" s="66"/>
      <c r="DJX183" s="83"/>
      <c r="DJY183" s="230"/>
      <c r="DJZ183" s="121"/>
      <c r="DKA183" s="80"/>
      <c r="DKB183" s="4"/>
      <c r="DKC183" s="4"/>
      <c r="DKD183" s="4"/>
      <c r="DKE183" s="4"/>
      <c r="DKF183" s="184"/>
      <c r="DKG183" s="66"/>
      <c r="DKH183" s="83"/>
      <c r="DKI183" s="230"/>
      <c r="DKJ183" s="121"/>
      <c r="DKK183" s="80"/>
      <c r="DKL183" s="4"/>
      <c r="DKM183" s="4"/>
      <c r="DKN183" s="4"/>
      <c r="DKO183" s="4"/>
      <c r="DKP183" s="184"/>
      <c r="DKQ183" s="66"/>
      <c r="DKR183" s="83"/>
      <c r="DKS183" s="230"/>
      <c r="DKT183" s="121"/>
      <c r="DKU183" s="80"/>
      <c r="DKV183" s="4"/>
      <c r="DKW183" s="4"/>
      <c r="DKX183" s="4"/>
      <c r="DKY183" s="4"/>
      <c r="DKZ183" s="184"/>
      <c r="DLA183" s="66"/>
      <c r="DLB183" s="83"/>
      <c r="DLC183" s="230"/>
      <c r="DLD183" s="121"/>
      <c r="DLE183" s="80"/>
      <c r="DLF183" s="4"/>
      <c r="DLG183" s="4"/>
      <c r="DLH183" s="4"/>
      <c r="DLI183" s="4"/>
      <c r="DLJ183" s="184"/>
      <c r="DLK183" s="66"/>
      <c r="DLL183" s="83"/>
      <c r="DLM183" s="230"/>
      <c r="DLN183" s="121"/>
      <c r="DLO183" s="80"/>
      <c r="DLP183" s="4"/>
      <c r="DLQ183" s="4"/>
      <c r="DLR183" s="4"/>
      <c r="DLS183" s="4"/>
      <c r="DLT183" s="184"/>
      <c r="DLU183" s="66"/>
      <c r="DLV183" s="83"/>
      <c r="DLW183" s="230"/>
      <c r="DLX183" s="121"/>
      <c r="DLY183" s="80"/>
      <c r="DLZ183" s="4"/>
      <c r="DMA183" s="4"/>
      <c r="DMB183" s="4"/>
      <c r="DMC183" s="4"/>
      <c r="DMD183" s="184"/>
      <c r="DME183" s="66"/>
      <c r="DMF183" s="83"/>
      <c r="DMG183" s="230"/>
      <c r="DMH183" s="121"/>
      <c r="DMI183" s="80"/>
      <c r="DMJ183" s="4"/>
      <c r="DMK183" s="4"/>
      <c r="DML183" s="4"/>
      <c r="DMM183" s="4"/>
      <c r="DMN183" s="184"/>
      <c r="DMO183" s="66"/>
      <c r="DMP183" s="83"/>
      <c r="DMQ183" s="230"/>
      <c r="DMR183" s="121"/>
      <c r="DMS183" s="80"/>
      <c r="DMT183" s="4"/>
      <c r="DMU183" s="4"/>
      <c r="DMV183" s="4"/>
      <c r="DMW183" s="4"/>
      <c r="DMX183" s="184"/>
      <c r="DMY183" s="66"/>
      <c r="DMZ183" s="83"/>
      <c r="DNA183" s="230"/>
      <c r="DNB183" s="121"/>
      <c r="DNC183" s="80"/>
      <c r="DND183" s="4"/>
      <c r="DNE183" s="4"/>
      <c r="DNF183" s="4"/>
      <c r="DNG183" s="4"/>
      <c r="DNH183" s="184"/>
      <c r="DNI183" s="66"/>
      <c r="DNJ183" s="83"/>
      <c r="DNK183" s="230"/>
      <c r="DNL183" s="121"/>
      <c r="DNM183" s="80"/>
      <c r="DNN183" s="4"/>
      <c r="DNO183" s="4"/>
      <c r="DNP183" s="4"/>
      <c r="DNQ183" s="4"/>
      <c r="DNR183" s="184"/>
      <c r="DNS183" s="66"/>
      <c r="DNT183" s="83"/>
      <c r="DNU183" s="230"/>
      <c r="DNV183" s="121"/>
      <c r="DNW183" s="80"/>
      <c r="DNX183" s="4"/>
      <c r="DNY183" s="4"/>
      <c r="DNZ183" s="4"/>
      <c r="DOA183" s="4"/>
      <c r="DOB183" s="184"/>
      <c r="DOC183" s="66"/>
      <c r="DOD183" s="83"/>
      <c r="DOE183" s="230"/>
      <c r="DOF183" s="121"/>
      <c r="DOG183" s="80"/>
      <c r="DOH183" s="4"/>
      <c r="DOI183" s="4"/>
      <c r="DOJ183" s="4"/>
      <c r="DOK183" s="4"/>
      <c r="DOL183" s="184"/>
      <c r="DOM183" s="66"/>
      <c r="DON183" s="83"/>
      <c r="DOO183" s="230"/>
      <c r="DOP183" s="121"/>
      <c r="DOQ183" s="80"/>
      <c r="DOR183" s="4"/>
      <c r="DOS183" s="4"/>
      <c r="DOT183" s="4"/>
      <c r="DOU183" s="4"/>
      <c r="DOV183" s="184"/>
      <c r="DOW183" s="66"/>
      <c r="DOX183" s="83"/>
      <c r="DOY183" s="230"/>
      <c r="DOZ183" s="121"/>
      <c r="DPA183" s="80"/>
      <c r="DPB183" s="4"/>
      <c r="DPC183" s="4"/>
      <c r="DPD183" s="4"/>
      <c r="DPE183" s="4"/>
      <c r="DPF183" s="184"/>
      <c r="DPG183" s="66"/>
      <c r="DPH183" s="83"/>
      <c r="DPI183" s="230"/>
      <c r="DPJ183" s="121"/>
      <c r="DPK183" s="80"/>
      <c r="DPL183" s="4"/>
      <c r="DPM183" s="4"/>
      <c r="DPN183" s="4"/>
      <c r="DPO183" s="4"/>
      <c r="DPP183" s="184"/>
      <c r="DPQ183" s="66"/>
      <c r="DPR183" s="83"/>
      <c r="DPS183" s="230"/>
      <c r="DPT183" s="121"/>
      <c r="DPU183" s="80"/>
      <c r="DPV183" s="4"/>
      <c r="DPW183" s="4"/>
      <c r="DPX183" s="4"/>
      <c r="DPY183" s="4"/>
      <c r="DPZ183" s="184"/>
      <c r="DQA183" s="66"/>
      <c r="DQB183" s="83"/>
      <c r="DQC183" s="230"/>
      <c r="DQD183" s="121"/>
      <c r="DQE183" s="80"/>
      <c r="DQF183" s="4"/>
      <c r="DQG183" s="4"/>
      <c r="DQH183" s="4"/>
      <c r="DQI183" s="4"/>
      <c r="DQJ183" s="184"/>
      <c r="DQK183" s="66"/>
      <c r="DQL183" s="83"/>
      <c r="DQM183" s="230"/>
      <c r="DQN183" s="121"/>
      <c r="DQO183" s="80"/>
      <c r="DQP183" s="4"/>
      <c r="DQQ183" s="4"/>
      <c r="DQR183" s="4"/>
      <c r="DQS183" s="4"/>
      <c r="DQT183" s="184"/>
      <c r="DQU183" s="66"/>
      <c r="DQV183" s="83"/>
      <c r="DQW183" s="230"/>
      <c r="DQX183" s="121"/>
      <c r="DQY183" s="80"/>
      <c r="DQZ183" s="4"/>
      <c r="DRA183" s="4"/>
      <c r="DRB183" s="4"/>
      <c r="DRC183" s="4"/>
      <c r="DRD183" s="184"/>
      <c r="DRE183" s="66"/>
      <c r="DRF183" s="83"/>
      <c r="DRG183" s="230"/>
      <c r="DRH183" s="121"/>
      <c r="DRI183" s="80"/>
      <c r="DRJ183" s="4"/>
      <c r="DRK183" s="4"/>
      <c r="DRL183" s="4"/>
      <c r="DRM183" s="4"/>
      <c r="DRN183" s="184"/>
      <c r="DRO183" s="66"/>
      <c r="DRP183" s="83"/>
      <c r="DRQ183" s="230"/>
      <c r="DRR183" s="121"/>
      <c r="DRS183" s="80"/>
      <c r="DRT183" s="4"/>
      <c r="DRU183" s="4"/>
      <c r="DRV183" s="4"/>
      <c r="DRW183" s="4"/>
      <c r="DRX183" s="184"/>
      <c r="DRY183" s="66"/>
      <c r="DRZ183" s="83"/>
      <c r="DSA183" s="230"/>
      <c r="DSB183" s="121"/>
      <c r="DSC183" s="80"/>
      <c r="DSD183" s="4"/>
      <c r="DSE183" s="4"/>
      <c r="DSF183" s="4"/>
      <c r="DSG183" s="4"/>
      <c r="DSH183" s="184"/>
      <c r="DSI183" s="66"/>
      <c r="DSJ183" s="83"/>
      <c r="DSK183" s="230"/>
      <c r="DSL183" s="121"/>
      <c r="DSM183" s="80"/>
      <c r="DSN183" s="4"/>
      <c r="DSO183" s="4"/>
      <c r="DSP183" s="4"/>
      <c r="DSQ183" s="4"/>
      <c r="DSR183" s="184"/>
      <c r="DSS183" s="66"/>
      <c r="DST183" s="83"/>
      <c r="DSU183" s="230"/>
      <c r="DSV183" s="121"/>
      <c r="DSW183" s="80"/>
      <c r="DSX183" s="4"/>
      <c r="DSY183" s="4"/>
      <c r="DSZ183" s="4"/>
      <c r="DTA183" s="4"/>
      <c r="DTB183" s="184"/>
      <c r="DTC183" s="66"/>
      <c r="DTD183" s="83"/>
      <c r="DTE183" s="230"/>
      <c r="DTF183" s="121"/>
      <c r="DTG183" s="80"/>
      <c r="DTH183" s="4"/>
      <c r="DTI183" s="4"/>
      <c r="DTJ183" s="4"/>
      <c r="DTK183" s="4"/>
      <c r="DTL183" s="184"/>
      <c r="DTM183" s="66"/>
      <c r="DTN183" s="83"/>
      <c r="DTO183" s="230"/>
      <c r="DTP183" s="121"/>
      <c r="DTQ183" s="80"/>
      <c r="DTR183" s="4"/>
      <c r="DTS183" s="4"/>
      <c r="DTT183" s="4"/>
      <c r="DTU183" s="4"/>
      <c r="DTV183" s="184"/>
      <c r="DTW183" s="66"/>
      <c r="DTX183" s="83"/>
      <c r="DTY183" s="230"/>
      <c r="DTZ183" s="121"/>
      <c r="DUA183" s="80"/>
      <c r="DUB183" s="4"/>
      <c r="DUC183" s="4"/>
      <c r="DUD183" s="4"/>
      <c r="DUE183" s="4"/>
      <c r="DUF183" s="184"/>
      <c r="DUG183" s="66"/>
      <c r="DUH183" s="83"/>
      <c r="DUI183" s="230"/>
      <c r="DUJ183" s="121"/>
      <c r="DUK183" s="80"/>
      <c r="DUL183" s="4"/>
      <c r="DUM183" s="4"/>
      <c r="DUN183" s="4"/>
      <c r="DUO183" s="4"/>
      <c r="DUP183" s="184"/>
      <c r="DUQ183" s="66"/>
      <c r="DUR183" s="83"/>
      <c r="DUS183" s="230"/>
      <c r="DUT183" s="121"/>
      <c r="DUU183" s="80"/>
      <c r="DUV183" s="4"/>
      <c r="DUW183" s="4"/>
      <c r="DUX183" s="4"/>
      <c r="DUY183" s="4"/>
      <c r="DUZ183" s="184"/>
      <c r="DVA183" s="66"/>
      <c r="DVB183" s="83"/>
      <c r="DVC183" s="230"/>
      <c r="DVD183" s="121"/>
      <c r="DVE183" s="80"/>
      <c r="DVF183" s="4"/>
      <c r="DVG183" s="4"/>
      <c r="DVH183" s="4"/>
      <c r="DVI183" s="4"/>
      <c r="DVJ183" s="184"/>
      <c r="DVK183" s="66"/>
      <c r="DVL183" s="83"/>
      <c r="DVM183" s="230"/>
      <c r="DVN183" s="121"/>
      <c r="DVO183" s="80"/>
      <c r="DVP183" s="4"/>
      <c r="DVQ183" s="4"/>
      <c r="DVR183" s="4"/>
      <c r="DVS183" s="4"/>
      <c r="DVT183" s="184"/>
      <c r="DVU183" s="66"/>
      <c r="DVV183" s="83"/>
      <c r="DVW183" s="230"/>
      <c r="DVX183" s="121"/>
      <c r="DVY183" s="80"/>
      <c r="DVZ183" s="4"/>
      <c r="DWA183" s="4"/>
      <c r="DWB183" s="4"/>
      <c r="DWC183" s="4"/>
      <c r="DWD183" s="184"/>
      <c r="DWE183" s="66"/>
      <c r="DWF183" s="83"/>
      <c r="DWG183" s="230"/>
      <c r="DWH183" s="121"/>
      <c r="DWI183" s="80"/>
      <c r="DWJ183" s="4"/>
      <c r="DWK183" s="4"/>
      <c r="DWL183" s="4"/>
      <c r="DWM183" s="4"/>
      <c r="DWN183" s="184"/>
      <c r="DWO183" s="66"/>
      <c r="DWP183" s="83"/>
      <c r="DWQ183" s="230"/>
      <c r="DWR183" s="121"/>
      <c r="DWS183" s="80"/>
      <c r="DWT183" s="4"/>
      <c r="DWU183" s="4"/>
      <c r="DWV183" s="4"/>
      <c r="DWW183" s="4"/>
      <c r="DWX183" s="184"/>
      <c r="DWY183" s="66"/>
      <c r="DWZ183" s="83"/>
      <c r="DXA183" s="230"/>
      <c r="DXB183" s="121"/>
      <c r="DXC183" s="80"/>
      <c r="DXD183" s="4"/>
      <c r="DXE183" s="4"/>
      <c r="DXF183" s="4"/>
      <c r="DXG183" s="4"/>
      <c r="DXH183" s="184"/>
      <c r="DXI183" s="66"/>
      <c r="DXJ183" s="83"/>
      <c r="DXK183" s="230"/>
      <c r="DXL183" s="121"/>
      <c r="DXM183" s="80"/>
      <c r="DXN183" s="4"/>
      <c r="DXO183" s="4"/>
      <c r="DXP183" s="4"/>
      <c r="DXQ183" s="4"/>
      <c r="DXR183" s="184"/>
      <c r="DXS183" s="66"/>
      <c r="DXT183" s="83"/>
      <c r="DXU183" s="230"/>
      <c r="DXV183" s="121"/>
      <c r="DXW183" s="80"/>
      <c r="DXX183" s="4"/>
      <c r="DXY183" s="4"/>
      <c r="DXZ183" s="4"/>
      <c r="DYA183" s="4"/>
      <c r="DYB183" s="184"/>
      <c r="DYC183" s="66"/>
      <c r="DYD183" s="83"/>
      <c r="DYE183" s="230"/>
      <c r="DYF183" s="121"/>
      <c r="DYG183" s="80"/>
      <c r="DYH183" s="4"/>
      <c r="DYI183" s="4"/>
      <c r="DYJ183" s="4"/>
      <c r="DYK183" s="4"/>
      <c r="DYL183" s="184"/>
      <c r="DYM183" s="66"/>
      <c r="DYN183" s="83"/>
      <c r="DYO183" s="230"/>
      <c r="DYP183" s="121"/>
      <c r="DYQ183" s="80"/>
      <c r="DYR183" s="4"/>
      <c r="DYS183" s="4"/>
      <c r="DYT183" s="4"/>
      <c r="DYU183" s="4"/>
      <c r="DYV183" s="184"/>
      <c r="DYW183" s="66"/>
      <c r="DYX183" s="83"/>
      <c r="DYY183" s="230"/>
      <c r="DYZ183" s="121"/>
      <c r="DZA183" s="80"/>
      <c r="DZB183" s="4"/>
      <c r="DZC183" s="4"/>
      <c r="DZD183" s="4"/>
      <c r="DZE183" s="4"/>
      <c r="DZF183" s="184"/>
      <c r="DZG183" s="66"/>
      <c r="DZH183" s="83"/>
      <c r="DZI183" s="230"/>
      <c r="DZJ183" s="121"/>
      <c r="DZK183" s="80"/>
      <c r="DZL183" s="4"/>
      <c r="DZM183" s="4"/>
      <c r="DZN183" s="4"/>
      <c r="DZO183" s="4"/>
      <c r="DZP183" s="184"/>
      <c r="DZQ183" s="66"/>
      <c r="DZR183" s="83"/>
      <c r="DZS183" s="230"/>
      <c r="DZT183" s="121"/>
      <c r="DZU183" s="80"/>
      <c r="DZV183" s="4"/>
      <c r="DZW183" s="4"/>
      <c r="DZX183" s="4"/>
      <c r="DZY183" s="4"/>
      <c r="DZZ183" s="184"/>
      <c r="EAA183" s="66"/>
      <c r="EAB183" s="83"/>
      <c r="EAC183" s="230"/>
      <c r="EAD183" s="121"/>
      <c r="EAE183" s="80"/>
      <c r="EAF183" s="4"/>
      <c r="EAG183" s="4"/>
      <c r="EAH183" s="4"/>
      <c r="EAI183" s="4"/>
      <c r="EAJ183" s="184"/>
      <c r="EAK183" s="66"/>
      <c r="EAL183" s="83"/>
      <c r="EAM183" s="230"/>
      <c r="EAN183" s="121"/>
      <c r="EAO183" s="80"/>
      <c r="EAP183" s="4"/>
      <c r="EAQ183" s="4"/>
      <c r="EAR183" s="4"/>
      <c r="EAS183" s="4"/>
      <c r="EAT183" s="184"/>
      <c r="EAU183" s="66"/>
      <c r="EAV183" s="83"/>
      <c r="EAW183" s="230"/>
      <c r="EAX183" s="121"/>
      <c r="EAY183" s="80"/>
      <c r="EAZ183" s="4"/>
      <c r="EBA183" s="4"/>
      <c r="EBB183" s="4"/>
      <c r="EBC183" s="4"/>
      <c r="EBD183" s="184"/>
      <c r="EBE183" s="66"/>
      <c r="EBF183" s="83"/>
      <c r="EBG183" s="230"/>
      <c r="EBH183" s="121"/>
      <c r="EBI183" s="80"/>
      <c r="EBJ183" s="4"/>
      <c r="EBK183" s="4"/>
      <c r="EBL183" s="4"/>
      <c r="EBM183" s="4"/>
      <c r="EBN183" s="184"/>
      <c r="EBO183" s="66"/>
      <c r="EBP183" s="83"/>
      <c r="EBQ183" s="230"/>
      <c r="EBR183" s="121"/>
      <c r="EBS183" s="80"/>
      <c r="EBT183" s="4"/>
      <c r="EBU183" s="4"/>
      <c r="EBV183" s="4"/>
      <c r="EBW183" s="4"/>
      <c r="EBX183" s="184"/>
      <c r="EBY183" s="66"/>
      <c r="EBZ183" s="83"/>
      <c r="ECA183" s="230"/>
      <c r="ECB183" s="121"/>
      <c r="ECC183" s="80"/>
      <c r="ECD183" s="4"/>
      <c r="ECE183" s="4"/>
      <c r="ECF183" s="4"/>
      <c r="ECG183" s="4"/>
      <c r="ECH183" s="184"/>
      <c r="ECI183" s="66"/>
      <c r="ECJ183" s="83"/>
      <c r="ECK183" s="230"/>
      <c r="ECL183" s="121"/>
      <c r="ECM183" s="80"/>
      <c r="ECN183" s="4"/>
      <c r="ECO183" s="4"/>
      <c r="ECP183" s="4"/>
      <c r="ECQ183" s="4"/>
      <c r="ECR183" s="184"/>
      <c r="ECS183" s="66"/>
      <c r="ECT183" s="83"/>
      <c r="ECU183" s="230"/>
      <c r="ECV183" s="121"/>
      <c r="ECW183" s="80"/>
      <c r="ECX183" s="4"/>
      <c r="ECY183" s="4"/>
      <c r="ECZ183" s="4"/>
      <c r="EDA183" s="4"/>
      <c r="EDB183" s="184"/>
      <c r="EDC183" s="66"/>
      <c r="EDD183" s="83"/>
      <c r="EDE183" s="230"/>
      <c r="EDF183" s="121"/>
      <c r="EDG183" s="80"/>
      <c r="EDH183" s="4"/>
      <c r="EDI183" s="4"/>
      <c r="EDJ183" s="4"/>
      <c r="EDK183" s="4"/>
      <c r="EDL183" s="184"/>
      <c r="EDM183" s="66"/>
      <c r="EDN183" s="83"/>
      <c r="EDO183" s="230"/>
      <c r="EDP183" s="121"/>
      <c r="EDQ183" s="80"/>
      <c r="EDR183" s="4"/>
      <c r="EDS183" s="4"/>
      <c r="EDT183" s="4"/>
      <c r="EDU183" s="4"/>
      <c r="EDV183" s="184"/>
      <c r="EDW183" s="66"/>
      <c r="EDX183" s="83"/>
      <c r="EDY183" s="230"/>
      <c r="EDZ183" s="121"/>
      <c r="EEA183" s="80"/>
      <c r="EEB183" s="4"/>
      <c r="EEC183" s="4"/>
      <c r="EED183" s="4"/>
      <c r="EEE183" s="4"/>
      <c r="EEF183" s="184"/>
      <c r="EEG183" s="66"/>
      <c r="EEH183" s="83"/>
      <c r="EEI183" s="230"/>
      <c r="EEJ183" s="121"/>
      <c r="EEK183" s="80"/>
      <c r="EEL183" s="4"/>
      <c r="EEM183" s="4"/>
      <c r="EEN183" s="4"/>
      <c r="EEO183" s="4"/>
      <c r="EEP183" s="184"/>
      <c r="EEQ183" s="66"/>
      <c r="EER183" s="83"/>
      <c r="EES183" s="230"/>
      <c r="EET183" s="121"/>
      <c r="EEU183" s="80"/>
      <c r="EEV183" s="4"/>
      <c r="EEW183" s="4"/>
      <c r="EEX183" s="4"/>
      <c r="EEY183" s="4"/>
      <c r="EEZ183" s="184"/>
      <c r="EFA183" s="66"/>
      <c r="EFB183" s="83"/>
      <c r="EFC183" s="230"/>
      <c r="EFD183" s="121"/>
      <c r="EFE183" s="80"/>
      <c r="EFF183" s="4"/>
      <c r="EFG183" s="4"/>
      <c r="EFH183" s="4"/>
      <c r="EFI183" s="4"/>
      <c r="EFJ183" s="184"/>
      <c r="EFK183" s="66"/>
      <c r="EFL183" s="83"/>
      <c r="EFM183" s="230"/>
      <c r="EFN183" s="121"/>
      <c r="EFO183" s="80"/>
      <c r="EFP183" s="4"/>
      <c r="EFQ183" s="4"/>
      <c r="EFR183" s="4"/>
      <c r="EFS183" s="4"/>
      <c r="EFT183" s="184"/>
      <c r="EFU183" s="66"/>
      <c r="EFV183" s="83"/>
      <c r="EFW183" s="230"/>
      <c r="EFX183" s="121"/>
      <c r="EFY183" s="80"/>
      <c r="EFZ183" s="4"/>
      <c r="EGA183" s="4"/>
      <c r="EGB183" s="4"/>
      <c r="EGC183" s="4"/>
      <c r="EGD183" s="184"/>
      <c r="EGE183" s="66"/>
      <c r="EGF183" s="83"/>
      <c r="EGG183" s="230"/>
      <c r="EGH183" s="121"/>
      <c r="EGI183" s="80"/>
      <c r="EGJ183" s="4"/>
      <c r="EGK183" s="4"/>
      <c r="EGL183" s="4"/>
      <c r="EGM183" s="4"/>
      <c r="EGN183" s="184"/>
      <c r="EGO183" s="66"/>
      <c r="EGP183" s="83"/>
      <c r="EGQ183" s="230"/>
      <c r="EGR183" s="121"/>
      <c r="EGS183" s="80"/>
      <c r="EGT183" s="4"/>
      <c r="EGU183" s="4"/>
      <c r="EGV183" s="4"/>
      <c r="EGW183" s="4"/>
      <c r="EGX183" s="184"/>
      <c r="EGY183" s="66"/>
      <c r="EGZ183" s="83"/>
      <c r="EHA183" s="230"/>
      <c r="EHB183" s="121"/>
      <c r="EHC183" s="80"/>
      <c r="EHD183" s="4"/>
      <c r="EHE183" s="4"/>
      <c r="EHF183" s="4"/>
      <c r="EHG183" s="4"/>
      <c r="EHH183" s="184"/>
      <c r="EHI183" s="66"/>
      <c r="EHJ183" s="83"/>
      <c r="EHK183" s="230"/>
      <c r="EHL183" s="121"/>
      <c r="EHM183" s="80"/>
      <c r="EHN183" s="4"/>
      <c r="EHO183" s="4"/>
      <c r="EHP183" s="4"/>
      <c r="EHQ183" s="4"/>
      <c r="EHR183" s="184"/>
      <c r="EHS183" s="66"/>
      <c r="EHT183" s="83"/>
      <c r="EHU183" s="230"/>
      <c r="EHV183" s="121"/>
      <c r="EHW183" s="80"/>
      <c r="EHX183" s="4"/>
      <c r="EHY183" s="4"/>
      <c r="EHZ183" s="4"/>
      <c r="EIA183" s="4"/>
      <c r="EIB183" s="184"/>
      <c r="EIC183" s="66"/>
      <c r="EID183" s="83"/>
      <c r="EIE183" s="230"/>
      <c r="EIF183" s="121"/>
      <c r="EIG183" s="80"/>
      <c r="EIH183" s="4"/>
      <c r="EII183" s="4"/>
      <c r="EIJ183" s="4"/>
      <c r="EIK183" s="4"/>
      <c r="EIL183" s="184"/>
      <c r="EIM183" s="66"/>
      <c r="EIN183" s="83"/>
      <c r="EIO183" s="230"/>
      <c r="EIP183" s="121"/>
      <c r="EIQ183" s="80"/>
      <c r="EIR183" s="4"/>
      <c r="EIS183" s="4"/>
      <c r="EIT183" s="4"/>
      <c r="EIU183" s="4"/>
      <c r="EIV183" s="184"/>
      <c r="EIW183" s="66"/>
      <c r="EIX183" s="83"/>
      <c r="EIY183" s="230"/>
      <c r="EIZ183" s="121"/>
      <c r="EJA183" s="80"/>
      <c r="EJB183" s="4"/>
      <c r="EJC183" s="4"/>
      <c r="EJD183" s="4"/>
      <c r="EJE183" s="4"/>
      <c r="EJF183" s="184"/>
      <c r="EJG183" s="66"/>
      <c r="EJH183" s="83"/>
      <c r="EJI183" s="230"/>
      <c r="EJJ183" s="121"/>
      <c r="EJK183" s="80"/>
      <c r="EJL183" s="4"/>
      <c r="EJM183" s="4"/>
      <c r="EJN183" s="4"/>
      <c r="EJO183" s="4"/>
      <c r="EJP183" s="184"/>
      <c r="EJQ183" s="66"/>
      <c r="EJR183" s="83"/>
      <c r="EJS183" s="230"/>
      <c r="EJT183" s="121"/>
      <c r="EJU183" s="80"/>
      <c r="EJV183" s="4"/>
      <c r="EJW183" s="4"/>
      <c r="EJX183" s="4"/>
      <c r="EJY183" s="4"/>
      <c r="EJZ183" s="184"/>
      <c r="EKA183" s="66"/>
      <c r="EKB183" s="83"/>
      <c r="EKC183" s="230"/>
      <c r="EKD183" s="121"/>
      <c r="EKE183" s="80"/>
      <c r="EKF183" s="4"/>
      <c r="EKG183" s="4"/>
      <c r="EKH183" s="4"/>
      <c r="EKI183" s="4"/>
      <c r="EKJ183" s="184"/>
      <c r="EKK183" s="66"/>
      <c r="EKL183" s="83"/>
      <c r="EKM183" s="230"/>
      <c r="EKN183" s="121"/>
      <c r="EKO183" s="80"/>
      <c r="EKP183" s="4"/>
      <c r="EKQ183" s="4"/>
      <c r="EKR183" s="4"/>
      <c r="EKS183" s="4"/>
      <c r="EKT183" s="184"/>
      <c r="EKU183" s="66"/>
      <c r="EKV183" s="83"/>
      <c r="EKW183" s="230"/>
      <c r="EKX183" s="121"/>
      <c r="EKY183" s="80"/>
      <c r="EKZ183" s="4"/>
      <c r="ELA183" s="4"/>
      <c r="ELB183" s="4"/>
      <c r="ELC183" s="4"/>
      <c r="ELD183" s="184"/>
      <c r="ELE183" s="66"/>
      <c r="ELF183" s="83"/>
      <c r="ELG183" s="230"/>
      <c r="ELH183" s="121"/>
      <c r="ELI183" s="80"/>
      <c r="ELJ183" s="4"/>
      <c r="ELK183" s="4"/>
      <c r="ELL183" s="4"/>
      <c r="ELM183" s="4"/>
      <c r="ELN183" s="184"/>
      <c r="ELO183" s="66"/>
      <c r="ELP183" s="83"/>
      <c r="ELQ183" s="230"/>
      <c r="ELR183" s="121"/>
      <c r="ELS183" s="80"/>
      <c r="ELT183" s="4"/>
      <c r="ELU183" s="4"/>
      <c r="ELV183" s="4"/>
      <c r="ELW183" s="4"/>
      <c r="ELX183" s="184"/>
      <c r="ELY183" s="66"/>
      <c r="ELZ183" s="83"/>
      <c r="EMA183" s="230"/>
      <c r="EMB183" s="121"/>
      <c r="EMC183" s="80"/>
      <c r="EMD183" s="4"/>
      <c r="EME183" s="4"/>
      <c r="EMF183" s="4"/>
      <c r="EMG183" s="4"/>
      <c r="EMH183" s="184"/>
      <c r="EMI183" s="66"/>
      <c r="EMJ183" s="83"/>
      <c r="EMK183" s="230"/>
      <c r="EML183" s="121"/>
      <c r="EMM183" s="80"/>
      <c r="EMN183" s="4"/>
      <c r="EMO183" s="4"/>
      <c r="EMP183" s="4"/>
      <c r="EMQ183" s="4"/>
      <c r="EMR183" s="184"/>
      <c r="EMS183" s="66"/>
      <c r="EMT183" s="83"/>
      <c r="EMU183" s="230"/>
      <c r="EMV183" s="121"/>
      <c r="EMW183" s="80"/>
      <c r="EMX183" s="4"/>
      <c r="EMY183" s="4"/>
      <c r="EMZ183" s="4"/>
      <c r="ENA183" s="4"/>
      <c r="ENB183" s="184"/>
      <c r="ENC183" s="66"/>
      <c r="END183" s="83"/>
      <c r="ENE183" s="230"/>
      <c r="ENF183" s="121"/>
      <c r="ENG183" s="80"/>
      <c r="ENH183" s="4"/>
      <c r="ENI183" s="4"/>
      <c r="ENJ183" s="4"/>
      <c r="ENK183" s="4"/>
      <c r="ENL183" s="184"/>
      <c r="ENM183" s="66"/>
      <c r="ENN183" s="83"/>
      <c r="ENO183" s="230"/>
      <c r="ENP183" s="121"/>
      <c r="ENQ183" s="80"/>
      <c r="ENR183" s="4"/>
      <c r="ENS183" s="4"/>
      <c r="ENT183" s="4"/>
      <c r="ENU183" s="4"/>
      <c r="ENV183" s="184"/>
      <c r="ENW183" s="66"/>
      <c r="ENX183" s="83"/>
      <c r="ENY183" s="230"/>
      <c r="ENZ183" s="121"/>
      <c r="EOA183" s="80"/>
      <c r="EOB183" s="4"/>
      <c r="EOC183" s="4"/>
      <c r="EOD183" s="4"/>
      <c r="EOE183" s="4"/>
      <c r="EOF183" s="184"/>
      <c r="EOG183" s="66"/>
      <c r="EOH183" s="83"/>
      <c r="EOI183" s="230"/>
      <c r="EOJ183" s="121"/>
      <c r="EOK183" s="80"/>
      <c r="EOL183" s="4"/>
      <c r="EOM183" s="4"/>
      <c r="EON183" s="4"/>
      <c r="EOO183" s="4"/>
      <c r="EOP183" s="184"/>
      <c r="EOQ183" s="66"/>
      <c r="EOR183" s="83"/>
      <c r="EOS183" s="230"/>
      <c r="EOT183" s="121"/>
      <c r="EOU183" s="80"/>
      <c r="EOV183" s="4"/>
      <c r="EOW183" s="4"/>
      <c r="EOX183" s="4"/>
      <c r="EOY183" s="4"/>
      <c r="EOZ183" s="184"/>
      <c r="EPA183" s="66"/>
      <c r="EPB183" s="83"/>
      <c r="EPC183" s="230"/>
      <c r="EPD183" s="121"/>
      <c r="EPE183" s="80"/>
      <c r="EPF183" s="4"/>
      <c r="EPG183" s="4"/>
      <c r="EPH183" s="4"/>
      <c r="EPI183" s="4"/>
      <c r="EPJ183" s="184"/>
      <c r="EPK183" s="66"/>
      <c r="EPL183" s="83"/>
      <c r="EPM183" s="230"/>
      <c r="EPN183" s="121"/>
      <c r="EPO183" s="80"/>
      <c r="EPP183" s="4"/>
      <c r="EPQ183" s="4"/>
      <c r="EPR183" s="4"/>
      <c r="EPS183" s="4"/>
      <c r="EPT183" s="184"/>
      <c r="EPU183" s="66"/>
      <c r="EPV183" s="83"/>
      <c r="EPW183" s="230"/>
      <c r="EPX183" s="121"/>
      <c r="EPY183" s="80"/>
      <c r="EPZ183" s="4"/>
      <c r="EQA183" s="4"/>
      <c r="EQB183" s="4"/>
      <c r="EQC183" s="4"/>
      <c r="EQD183" s="184"/>
      <c r="EQE183" s="66"/>
      <c r="EQF183" s="83"/>
      <c r="EQG183" s="230"/>
      <c r="EQH183" s="121"/>
      <c r="EQI183" s="80"/>
      <c r="EQJ183" s="4"/>
      <c r="EQK183" s="4"/>
      <c r="EQL183" s="4"/>
      <c r="EQM183" s="4"/>
      <c r="EQN183" s="184"/>
      <c r="EQO183" s="66"/>
      <c r="EQP183" s="83"/>
      <c r="EQQ183" s="230"/>
      <c r="EQR183" s="121"/>
      <c r="EQS183" s="80"/>
      <c r="EQT183" s="4"/>
      <c r="EQU183" s="4"/>
      <c r="EQV183" s="4"/>
      <c r="EQW183" s="4"/>
      <c r="EQX183" s="184"/>
      <c r="EQY183" s="66"/>
      <c r="EQZ183" s="83"/>
      <c r="ERA183" s="230"/>
      <c r="ERB183" s="121"/>
      <c r="ERC183" s="80"/>
      <c r="ERD183" s="4"/>
      <c r="ERE183" s="4"/>
      <c r="ERF183" s="4"/>
      <c r="ERG183" s="4"/>
      <c r="ERH183" s="184"/>
      <c r="ERI183" s="66"/>
      <c r="ERJ183" s="83"/>
      <c r="ERK183" s="230"/>
      <c r="ERL183" s="121"/>
      <c r="ERM183" s="80"/>
      <c r="ERN183" s="4"/>
      <c r="ERO183" s="4"/>
      <c r="ERP183" s="4"/>
      <c r="ERQ183" s="4"/>
      <c r="ERR183" s="184"/>
      <c r="ERS183" s="66"/>
      <c r="ERT183" s="83"/>
      <c r="ERU183" s="230"/>
      <c r="ERV183" s="121"/>
      <c r="ERW183" s="80"/>
      <c r="ERX183" s="4"/>
      <c r="ERY183" s="4"/>
      <c r="ERZ183" s="4"/>
      <c r="ESA183" s="4"/>
      <c r="ESB183" s="184"/>
      <c r="ESC183" s="66"/>
      <c r="ESD183" s="83"/>
      <c r="ESE183" s="230"/>
      <c r="ESF183" s="121"/>
      <c r="ESG183" s="80"/>
      <c r="ESH183" s="4"/>
      <c r="ESI183" s="4"/>
      <c r="ESJ183" s="4"/>
      <c r="ESK183" s="4"/>
      <c r="ESL183" s="184"/>
      <c r="ESM183" s="66"/>
      <c r="ESN183" s="83"/>
      <c r="ESO183" s="230"/>
      <c r="ESP183" s="121"/>
      <c r="ESQ183" s="80"/>
      <c r="ESR183" s="4"/>
      <c r="ESS183" s="4"/>
      <c r="EST183" s="4"/>
      <c r="ESU183" s="4"/>
      <c r="ESV183" s="184"/>
      <c r="ESW183" s="66"/>
      <c r="ESX183" s="83"/>
      <c r="ESY183" s="230"/>
      <c r="ESZ183" s="121"/>
      <c r="ETA183" s="80"/>
      <c r="ETB183" s="4"/>
      <c r="ETC183" s="4"/>
      <c r="ETD183" s="4"/>
      <c r="ETE183" s="4"/>
      <c r="ETF183" s="184"/>
      <c r="ETG183" s="66"/>
      <c r="ETH183" s="83"/>
      <c r="ETI183" s="230"/>
      <c r="ETJ183" s="121"/>
      <c r="ETK183" s="80"/>
      <c r="ETL183" s="4"/>
      <c r="ETM183" s="4"/>
      <c r="ETN183" s="4"/>
      <c r="ETO183" s="4"/>
      <c r="ETP183" s="184"/>
      <c r="ETQ183" s="66"/>
      <c r="ETR183" s="83"/>
      <c r="ETS183" s="230"/>
      <c r="ETT183" s="121"/>
      <c r="ETU183" s="80"/>
      <c r="ETV183" s="4"/>
      <c r="ETW183" s="4"/>
      <c r="ETX183" s="4"/>
      <c r="ETY183" s="4"/>
      <c r="ETZ183" s="184"/>
      <c r="EUA183" s="66"/>
      <c r="EUB183" s="83"/>
      <c r="EUC183" s="230"/>
      <c r="EUD183" s="121"/>
      <c r="EUE183" s="80"/>
      <c r="EUF183" s="4"/>
      <c r="EUG183" s="4"/>
      <c r="EUH183" s="4"/>
      <c r="EUI183" s="4"/>
      <c r="EUJ183" s="184"/>
      <c r="EUK183" s="66"/>
      <c r="EUL183" s="83"/>
      <c r="EUM183" s="230"/>
      <c r="EUN183" s="121"/>
      <c r="EUO183" s="80"/>
      <c r="EUP183" s="4"/>
      <c r="EUQ183" s="4"/>
      <c r="EUR183" s="4"/>
      <c r="EUS183" s="4"/>
      <c r="EUT183" s="184"/>
      <c r="EUU183" s="66"/>
      <c r="EUV183" s="83"/>
      <c r="EUW183" s="230"/>
      <c r="EUX183" s="121"/>
      <c r="EUY183" s="80"/>
      <c r="EUZ183" s="4"/>
      <c r="EVA183" s="4"/>
      <c r="EVB183" s="4"/>
      <c r="EVC183" s="4"/>
      <c r="EVD183" s="184"/>
      <c r="EVE183" s="66"/>
      <c r="EVF183" s="83"/>
      <c r="EVG183" s="230"/>
      <c r="EVH183" s="121"/>
      <c r="EVI183" s="80"/>
      <c r="EVJ183" s="4"/>
      <c r="EVK183" s="4"/>
      <c r="EVL183" s="4"/>
      <c r="EVM183" s="4"/>
      <c r="EVN183" s="184"/>
      <c r="EVO183" s="66"/>
      <c r="EVP183" s="83"/>
      <c r="EVQ183" s="230"/>
      <c r="EVR183" s="121"/>
      <c r="EVS183" s="80"/>
      <c r="EVT183" s="4"/>
      <c r="EVU183" s="4"/>
      <c r="EVV183" s="4"/>
      <c r="EVW183" s="4"/>
      <c r="EVX183" s="184"/>
      <c r="EVY183" s="66"/>
      <c r="EVZ183" s="83"/>
      <c r="EWA183" s="230"/>
      <c r="EWB183" s="121"/>
      <c r="EWC183" s="80"/>
      <c r="EWD183" s="4"/>
      <c r="EWE183" s="4"/>
      <c r="EWF183" s="4"/>
      <c r="EWG183" s="4"/>
      <c r="EWH183" s="184"/>
      <c r="EWI183" s="66"/>
      <c r="EWJ183" s="83"/>
      <c r="EWK183" s="230"/>
      <c r="EWL183" s="121"/>
      <c r="EWM183" s="80"/>
      <c r="EWN183" s="4"/>
      <c r="EWO183" s="4"/>
      <c r="EWP183" s="4"/>
      <c r="EWQ183" s="4"/>
      <c r="EWR183" s="184"/>
      <c r="EWS183" s="66"/>
      <c r="EWT183" s="83"/>
      <c r="EWU183" s="230"/>
      <c r="EWV183" s="121"/>
      <c r="EWW183" s="80"/>
      <c r="EWX183" s="4"/>
      <c r="EWY183" s="4"/>
      <c r="EWZ183" s="4"/>
      <c r="EXA183" s="4"/>
      <c r="EXB183" s="184"/>
      <c r="EXC183" s="66"/>
      <c r="EXD183" s="83"/>
      <c r="EXE183" s="230"/>
      <c r="EXF183" s="121"/>
      <c r="EXG183" s="80"/>
      <c r="EXH183" s="4"/>
      <c r="EXI183" s="4"/>
      <c r="EXJ183" s="4"/>
      <c r="EXK183" s="4"/>
      <c r="EXL183" s="184"/>
      <c r="EXM183" s="66"/>
      <c r="EXN183" s="83"/>
      <c r="EXO183" s="230"/>
      <c r="EXP183" s="121"/>
      <c r="EXQ183" s="80"/>
      <c r="EXR183" s="4"/>
      <c r="EXS183" s="4"/>
      <c r="EXT183" s="4"/>
      <c r="EXU183" s="4"/>
      <c r="EXV183" s="184"/>
      <c r="EXW183" s="66"/>
      <c r="EXX183" s="83"/>
      <c r="EXY183" s="230"/>
      <c r="EXZ183" s="121"/>
      <c r="EYA183" s="80"/>
      <c r="EYB183" s="4"/>
      <c r="EYC183" s="4"/>
      <c r="EYD183" s="4"/>
      <c r="EYE183" s="4"/>
      <c r="EYF183" s="184"/>
      <c r="EYG183" s="66"/>
      <c r="EYH183" s="83"/>
      <c r="EYI183" s="230"/>
      <c r="EYJ183" s="121"/>
      <c r="EYK183" s="80"/>
      <c r="EYL183" s="4"/>
      <c r="EYM183" s="4"/>
      <c r="EYN183" s="4"/>
      <c r="EYO183" s="4"/>
      <c r="EYP183" s="184"/>
      <c r="EYQ183" s="66"/>
      <c r="EYR183" s="83"/>
      <c r="EYS183" s="230"/>
      <c r="EYT183" s="121"/>
      <c r="EYU183" s="80"/>
      <c r="EYV183" s="4"/>
      <c r="EYW183" s="4"/>
      <c r="EYX183" s="4"/>
      <c r="EYY183" s="4"/>
      <c r="EYZ183" s="184"/>
      <c r="EZA183" s="66"/>
      <c r="EZB183" s="83"/>
      <c r="EZC183" s="230"/>
      <c r="EZD183" s="121"/>
      <c r="EZE183" s="80"/>
      <c r="EZF183" s="4"/>
      <c r="EZG183" s="4"/>
      <c r="EZH183" s="4"/>
      <c r="EZI183" s="4"/>
      <c r="EZJ183" s="184"/>
      <c r="EZK183" s="66"/>
      <c r="EZL183" s="83"/>
      <c r="EZM183" s="230"/>
      <c r="EZN183" s="121"/>
      <c r="EZO183" s="80"/>
      <c r="EZP183" s="4"/>
      <c r="EZQ183" s="4"/>
      <c r="EZR183" s="4"/>
      <c r="EZS183" s="4"/>
      <c r="EZT183" s="184"/>
      <c r="EZU183" s="66"/>
      <c r="EZV183" s="83"/>
      <c r="EZW183" s="230"/>
      <c r="EZX183" s="121"/>
      <c r="EZY183" s="80"/>
      <c r="EZZ183" s="4"/>
      <c r="FAA183" s="4"/>
      <c r="FAB183" s="4"/>
      <c r="FAC183" s="4"/>
      <c r="FAD183" s="184"/>
      <c r="FAE183" s="66"/>
      <c r="FAF183" s="83"/>
      <c r="FAG183" s="230"/>
      <c r="FAH183" s="121"/>
      <c r="FAI183" s="80"/>
      <c r="FAJ183" s="4"/>
      <c r="FAK183" s="4"/>
      <c r="FAL183" s="4"/>
      <c r="FAM183" s="4"/>
      <c r="FAN183" s="184"/>
      <c r="FAO183" s="66"/>
      <c r="FAP183" s="83"/>
      <c r="FAQ183" s="230"/>
      <c r="FAR183" s="121"/>
      <c r="FAS183" s="80"/>
      <c r="FAT183" s="4"/>
      <c r="FAU183" s="4"/>
      <c r="FAV183" s="4"/>
      <c r="FAW183" s="4"/>
      <c r="FAX183" s="184"/>
      <c r="FAY183" s="66"/>
      <c r="FAZ183" s="83"/>
      <c r="FBA183" s="230"/>
      <c r="FBB183" s="121"/>
      <c r="FBC183" s="80"/>
      <c r="FBD183" s="4"/>
      <c r="FBE183" s="4"/>
      <c r="FBF183" s="4"/>
      <c r="FBG183" s="4"/>
      <c r="FBH183" s="184"/>
      <c r="FBI183" s="66"/>
      <c r="FBJ183" s="83"/>
      <c r="FBK183" s="230"/>
      <c r="FBL183" s="121"/>
      <c r="FBM183" s="80"/>
      <c r="FBN183" s="4"/>
      <c r="FBO183" s="4"/>
      <c r="FBP183" s="4"/>
      <c r="FBQ183" s="4"/>
      <c r="FBR183" s="184"/>
      <c r="FBS183" s="66"/>
      <c r="FBT183" s="83"/>
      <c r="FBU183" s="230"/>
      <c r="FBV183" s="121"/>
      <c r="FBW183" s="80"/>
      <c r="FBX183" s="4"/>
      <c r="FBY183" s="4"/>
      <c r="FBZ183" s="4"/>
      <c r="FCA183" s="4"/>
      <c r="FCB183" s="184"/>
      <c r="FCC183" s="66"/>
      <c r="FCD183" s="83"/>
      <c r="FCE183" s="230"/>
      <c r="FCF183" s="121"/>
      <c r="FCG183" s="80"/>
      <c r="FCH183" s="4"/>
      <c r="FCI183" s="4"/>
      <c r="FCJ183" s="4"/>
      <c r="FCK183" s="4"/>
      <c r="FCL183" s="184"/>
      <c r="FCM183" s="66"/>
      <c r="FCN183" s="83"/>
      <c r="FCO183" s="230"/>
      <c r="FCP183" s="121"/>
      <c r="FCQ183" s="80"/>
      <c r="FCR183" s="4"/>
      <c r="FCS183" s="4"/>
      <c r="FCT183" s="4"/>
      <c r="FCU183" s="4"/>
      <c r="FCV183" s="184"/>
      <c r="FCW183" s="66"/>
      <c r="FCX183" s="83"/>
      <c r="FCY183" s="230"/>
      <c r="FCZ183" s="121"/>
      <c r="FDA183" s="80"/>
      <c r="FDB183" s="4"/>
      <c r="FDC183" s="4"/>
      <c r="FDD183" s="4"/>
      <c r="FDE183" s="4"/>
      <c r="FDF183" s="184"/>
      <c r="FDG183" s="66"/>
      <c r="FDH183" s="83"/>
      <c r="FDI183" s="230"/>
      <c r="FDJ183" s="121"/>
      <c r="FDK183" s="80"/>
      <c r="FDL183" s="4"/>
      <c r="FDM183" s="4"/>
      <c r="FDN183" s="4"/>
      <c r="FDO183" s="4"/>
      <c r="FDP183" s="184"/>
      <c r="FDQ183" s="66"/>
      <c r="FDR183" s="83"/>
      <c r="FDS183" s="230"/>
      <c r="FDT183" s="121"/>
      <c r="FDU183" s="80"/>
      <c r="FDV183" s="4"/>
      <c r="FDW183" s="4"/>
      <c r="FDX183" s="4"/>
      <c r="FDY183" s="4"/>
      <c r="FDZ183" s="184"/>
      <c r="FEA183" s="66"/>
      <c r="FEB183" s="83"/>
      <c r="FEC183" s="230"/>
      <c r="FED183" s="121"/>
      <c r="FEE183" s="80"/>
      <c r="FEF183" s="4"/>
      <c r="FEG183" s="4"/>
      <c r="FEH183" s="4"/>
      <c r="FEI183" s="4"/>
      <c r="FEJ183" s="184"/>
      <c r="FEK183" s="66"/>
      <c r="FEL183" s="83"/>
      <c r="FEM183" s="230"/>
      <c r="FEN183" s="121"/>
      <c r="FEO183" s="80"/>
      <c r="FEP183" s="4"/>
      <c r="FEQ183" s="4"/>
      <c r="FER183" s="4"/>
      <c r="FES183" s="4"/>
      <c r="FET183" s="184"/>
      <c r="FEU183" s="66"/>
      <c r="FEV183" s="83"/>
      <c r="FEW183" s="230"/>
      <c r="FEX183" s="121"/>
      <c r="FEY183" s="80"/>
      <c r="FEZ183" s="4"/>
      <c r="FFA183" s="4"/>
      <c r="FFB183" s="4"/>
      <c r="FFC183" s="4"/>
      <c r="FFD183" s="184"/>
      <c r="FFE183" s="66"/>
      <c r="FFF183" s="83"/>
      <c r="FFG183" s="230"/>
      <c r="FFH183" s="121"/>
      <c r="FFI183" s="80"/>
      <c r="FFJ183" s="4"/>
      <c r="FFK183" s="4"/>
      <c r="FFL183" s="4"/>
      <c r="FFM183" s="4"/>
      <c r="FFN183" s="184"/>
      <c r="FFO183" s="66"/>
      <c r="FFP183" s="83"/>
      <c r="FFQ183" s="230"/>
      <c r="FFR183" s="121"/>
      <c r="FFS183" s="80"/>
      <c r="FFT183" s="4"/>
      <c r="FFU183" s="4"/>
      <c r="FFV183" s="4"/>
      <c r="FFW183" s="4"/>
      <c r="FFX183" s="184"/>
      <c r="FFY183" s="66"/>
      <c r="FFZ183" s="83"/>
      <c r="FGA183" s="230"/>
      <c r="FGB183" s="121"/>
      <c r="FGC183" s="80"/>
      <c r="FGD183" s="4"/>
      <c r="FGE183" s="4"/>
      <c r="FGF183" s="4"/>
      <c r="FGG183" s="4"/>
      <c r="FGH183" s="184"/>
      <c r="FGI183" s="66"/>
      <c r="FGJ183" s="83"/>
      <c r="FGK183" s="230"/>
      <c r="FGL183" s="121"/>
      <c r="FGM183" s="80"/>
      <c r="FGN183" s="4"/>
      <c r="FGO183" s="4"/>
      <c r="FGP183" s="4"/>
      <c r="FGQ183" s="4"/>
      <c r="FGR183" s="184"/>
      <c r="FGS183" s="66"/>
      <c r="FGT183" s="83"/>
      <c r="FGU183" s="230"/>
      <c r="FGV183" s="121"/>
      <c r="FGW183" s="80"/>
      <c r="FGX183" s="4"/>
      <c r="FGY183" s="4"/>
      <c r="FGZ183" s="4"/>
      <c r="FHA183" s="4"/>
      <c r="FHB183" s="184"/>
      <c r="FHC183" s="66"/>
      <c r="FHD183" s="83"/>
      <c r="FHE183" s="230"/>
      <c r="FHF183" s="121"/>
      <c r="FHG183" s="80"/>
      <c r="FHH183" s="4"/>
      <c r="FHI183" s="4"/>
      <c r="FHJ183" s="4"/>
      <c r="FHK183" s="4"/>
      <c r="FHL183" s="184"/>
      <c r="FHM183" s="66"/>
      <c r="FHN183" s="83"/>
      <c r="FHO183" s="230"/>
      <c r="FHP183" s="121"/>
      <c r="FHQ183" s="80"/>
      <c r="FHR183" s="4"/>
      <c r="FHS183" s="4"/>
      <c r="FHT183" s="4"/>
      <c r="FHU183" s="4"/>
      <c r="FHV183" s="184"/>
      <c r="FHW183" s="66"/>
      <c r="FHX183" s="83"/>
      <c r="FHY183" s="230"/>
      <c r="FHZ183" s="121"/>
      <c r="FIA183" s="80"/>
      <c r="FIB183" s="4"/>
      <c r="FIC183" s="4"/>
      <c r="FID183" s="4"/>
      <c r="FIE183" s="4"/>
      <c r="FIF183" s="184"/>
      <c r="FIG183" s="66"/>
      <c r="FIH183" s="83"/>
      <c r="FII183" s="230"/>
      <c r="FIJ183" s="121"/>
      <c r="FIK183" s="80"/>
      <c r="FIL183" s="4"/>
      <c r="FIM183" s="4"/>
      <c r="FIN183" s="4"/>
      <c r="FIO183" s="4"/>
      <c r="FIP183" s="184"/>
      <c r="FIQ183" s="66"/>
      <c r="FIR183" s="83"/>
      <c r="FIS183" s="230"/>
      <c r="FIT183" s="121"/>
      <c r="FIU183" s="80"/>
      <c r="FIV183" s="4"/>
      <c r="FIW183" s="4"/>
      <c r="FIX183" s="4"/>
      <c r="FIY183" s="4"/>
      <c r="FIZ183" s="184"/>
      <c r="FJA183" s="66"/>
      <c r="FJB183" s="83"/>
      <c r="FJC183" s="230"/>
      <c r="FJD183" s="121"/>
      <c r="FJE183" s="80"/>
      <c r="FJF183" s="4"/>
      <c r="FJG183" s="4"/>
      <c r="FJH183" s="4"/>
      <c r="FJI183" s="4"/>
      <c r="FJJ183" s="184"/>
      <c r="FJK183" s="66"/>
      <c r="FJL183" s="83"/>
      <c r="FJM183" s="230"/>
      <c r="FJN183" s="121"/>
      <c r="FJO183" s="80"/>
      <c r="FJP183" s="4"/>
      <c r="FJQ183" s="4"/>
      <c r="FJR183" s="4"/>
      <c r="FJS183" s="4"/>
      <c r="FJT183" s="184"/>
      <c r="FJU183" s="66"/>
      <c r="FJV183" s="83"/>
      <c r="FJW183" s="230"/>
      <c r="FJX183" s="121"/>
      <c r="FJY183" s="80"/>
      <c r="FJZ183" s="4"/>
      <c r="FKA183" s="4"/>
      <c r="FKB183" s="4"/>
      <c r="FKC183" s="4"/>
      <c r="FKD183" s="184"/>
      <c r="FKE183" s="66"/>
      <c r="FKF183" s="83"/>
      <c r="FKG183" s="230"/>
      <c r="FKH183" s="121"/>
      <c r="FKI183" s="80"/>
      <c r="FKJ183" s="4"/>
      <c r="FKK183" s="4"/>
      <c r="FKL183" s="4"/>
      <c r="FKM183" s="4"/>
      <c r="FKN183" s="184"/>
      <c r="FKO183" s="66"/>
      <c r="FKP183" s="83"/>
      <c r="FKQ183" s="230"/>
      <c r="FKR183" s="121"/>
      <c r="FKS183" s="80"/>
      <c r="FKT183" s="4"/>
      <c r="FKU183" s="4"/>
      <c r="FKV183" s="4"/>
      <c r="FKW183" s="4"/>
      <c r="FKX183" s="184"/>
      <c r="FKY183" s="66"/>
      <c r="FKZ183" s="83"/>
      <c r="FLA183" s="230"/>
      <c r="FLB183" s="121"/>
      <c r="FLC183" s="80"/>
      <c r="FLD183" s="4"/>
      <c r="FLE183" s="4"/>
      <c r="FLF183" s="4"/>
      <c r="FLG183" s="4"/>
      <c r="FLH183" s="184"/>
      <c r="FLI183" s="66"/>
      <c r="FLJ183" s="83"/>
      <c r="FLK183" s="230"/>
      <c r="FLL183" s="121"/>
      <c r="FLM183" s="80"/>
      <c r="FLN183" s="4"/>
      <c r="FLO183" s="4"/>
      <c r="FLP183" s="4"/>
      <c r="FLQ183" s="4"/>
      <c r="FLR183" s="184"/>
      <c r="FLS183" s="66"/>
      <c r="FLT183" s="83"/>
      <c r="FLU183" s="230"/>
      <c r="FLV183" s="121"/>
      <c r="FLW183" s="80"/>
      <c r="FLX183" s="4"/>
      <c r="FLY183" s="4"/>
      <c r="FLZ183" s="4"/>
      <c r="FMA183" s="4"/>
      <c r="FMB183" s="184"/>
      <c r="FMC183" s="66"/>
      <c r="FMD183" s="83"/>
      <c r="FME183" s="230"/>
      <c r="FMF183" s="121"/>
      <c r="FMG183" s="80"/>
      <c r="FMH183" s="4"/>
      <c r="FMI183" s="4"/>
      <c r="FMJ183" s="4"/>
      <c r="FMK183" s="4"/>
      <c r="FML183" s="184"/>
      <c r="FMM183" s="66"/>
      <c r="FMN183" s="83"/>
      <c r="FMO183" s="230"/>
      <c r="FMP183" s="121"/>
      <c r="FMQ183" s="80"/>
      <c r="FMR183" s="4"/>
      <c r="FMS183" s="4"/>
      <c r="FMT183" s="4"/>
      <c r="FMU183" s="4"/>
      <c r="FMV183" s="184"/>
      <c r="FMW183" s="66"/>
      <c r="FMX183" s="83"/>
      <c r="FMY183" s="230"/>
      <c r="FMZ183" s="121"/>
      <c r="FNA183" s="80"/>
      <c r="FNB183" s="4"/>
      <c r="FNC183" s="4"/>
      <c r="FND183" s="4"/>
      <c r="FNE183" s="4"/>
      <c r="FNF183" s="184"/>
      <c r="FNG183" s="66"/>
      <c r="FNH183" s="83"/>
      <c r="FNI183" s="230"/>
      <c r="FNJ183" s="121"/>
      <c r="FNK183" s="80"/>
      <c r="FNL183" s="4"/>
      <c r="FNM183" s="4"/>
      <c r="FNN183" s="4"/>
      <c r="FNO183" s="4"/>
      <c r="FNP183" s="184"/>
      <c r="FNQ183" s="66"/>
      <c r="FNR183" s="83"/>
      <c r="FNS183" s="230"/>
      <c r="FNT183" s="121"/>
      <c r="FNU183" s="80"/>
      <c r="FNV183" s="4"/>
      <c r="FNW183" s="4"/>
      <c r="FNX183" s="4"/>
      <c r="FNY183" s="4"/>
      <c r="FNZ183" s="184"/>
      <c r="FOA183" s="66"/>
      <c r="FOB183" s="83"/>
      <c r="FOC183" s="230"/>
      <c r="FOD183" s="121"/>
      <c r="FOE183" s="80"/>
      <c r="FOF183" s="4"/>
      <c r="FOG183" s="4"/>
      <c r="FOH183" s="4"/>
      <c r="FOI183" s="4"/>
      <c r="FOJ183" s="184"/>
      <c r="FOK183" s="66"/>
      <c r="FOL183" s="83"/>
      <c r="FOM183" s="230"/>
      <c r="FON183" s="121"/>
      <c r="FOO183" s="80"/>
      <c r="FOP183" s="4"/>
      <c r="FOQ183" s="4"/>
      <c r="FOR183" s="4"/>
      <c r="FOS183" s="4"/>
      <c r="FOT183" s="184"/>
      <c r="FOU183" s="66"/>
      <c r="FOV183" s="83"/>
      <c r="FOW183" s="230"/>
      <c r="FOX183" s="121"/>
      <c r="FOY183" s="80"/>
      <c r="FOZ183" s="4"/>
      <c r="FPA183" s="4"/>
      <c r="FPB183" s="4"/>
      <c r="FPC183" s="4"/>
      <c r="FPD183" s="184"/>
      <c r="FPE183" s="66"/>
      <c r="FPF183" s="83"/>
      <c r="FPG183" s="230"/>
      <c r="FPH183" s="121"/>
      <c r="FPI183" s="80"/>
      <c r="FPJ183" s="4"/>
      <c r="FPK183" s="4"/>
      <c r="FPL183" s="4"/>
      <c r="FPM183" s="4"/>
      <c r="FPN183" s="184"/>
      <c r="FPO183" s="66"/>
      <c r="FPP183" s="83"/>
      <c r="FPQ183" s="230"/>
      <c r="FPR183" s="121"/>
      <c r="FPS183" s="80"/>
      <c r="FPT183" s="4"/>
      <c r="FPU183" s="4"/>
      <c r="FPV183" s="4"/>
      <c r="FPW183" s="4"/>
      <c r="FPX183" s="184"/>
      <c r="FPY183" s="66"/>
      <c r="FPZ183" s="83"/>
      <c r="FQA183" s="230"/>
      <c r="FQB183" s="121"/>
      <c r="FQC183" s="80"/>
      <c r="FQD183" s="4"/>
      <c r="FQE183" s="4"/>
      <c r="FQF183" s="4"/>
      <c r="FQG183" s="4"/>
      <c r="FQH183" s="184"/>
      <c r="FQI183" s="66"/>
      <c r="FQJ183" s="83"/>
      <c r="FQK183" s="230"/>
      <c r="FQL183" s="121"/>
      <c r="FQM183" s="80"/>
      <c r="FQN183" s="4"/>
      <c r="FQO183" s="4"/>
      <c r="FQP183" s="4"/>
      <c r="FQQ183" s="4"/>
      <c r="FQR183" s="184"/>
      <c r="FQS183" s="66"/>
      <c r="FQT183" s="83"/>
      <c r="FQU183" s="230"/>
      <c r="FQV183" s="121"/>
      <c r="FQW183" s="80"/>
      <c r="FQX183" s="4"/>
      <c r="FQY183" s="4"/>
      <c r="FQZ183" s="4"/>
      <c r="FRA183" s="4"/>
      <c r="FRB183" s="184"/>
      <c r="FRC183" s="66"/>
      <c r="FRD183" s="83"/>
      <c r="FRE183" s="230"/>
      <c r="FRF183" s="121"/>
      <c r="FRG183" s="80"/>
      <c r="FRH183" s="4"/>
      <c r="FRI183" s="4"/>
      <c r="FRJ183" s="4"/>
      <c r="FRK183" s="4"/>
      <c r="FRL183" s="184"/>
      <c r="FRM183" s="66"/>
      <c r="FRN183" s="83"/>
      <c r="FRO183" s="230"/>
      <c r="FRP183" s="121"/>
      <c r="FRQ183" s="80"/>
      <c r="FRR183" s="4"/>
      <c r="FRS183" s="4"/>
      <c r="FRT183" s="4"/>
      <c r="FRU183" s="4"/>
      <c r="FRV183" s="184"/>
      <c r="FRW183" s="66"/>
      <c r="FRX183" s="83"/>
      <c r="FRY183" s="230"/>
      <c r="FRZ183" s="121"/>
      <c r="FSA183" s="80"/>
      <c r="FSB183" s="4"/>
      <c r="FSC183" s="4"/>
      <c r="FSD183" s="4"/>
      <c r="FSE183" s="4"/>
      <c r="FSF183" s="184"/>
      <c r="FSG183" s="66"/>
      <c r="FSH183" s="83"/>
      <c r="FSI183" s="230"/>
      <c r="FSJ183" s="121"/>
      <c r="FSK183" s="80"/>
      <c r="FSL183" s="4"/>
      <c r="FSM183" s="4"/>
      <c r="FSN183" s="4"/>
      <c r="FSO183" s="4"/>
      <c r="FSP183" s="184"/>
      <c r="FSQ183" s="66"/>
      <c r="FSR183" s="83"/>
      <c r="FSS183" s="230"/>
      <c r="FST183" s="121"/>
      <c r="FSU183" s="80"/>
      <c r="FSV183" s="4"/>
      <c r="FSW183" s="4"/>
      <c r="FSX183" s="4"/>
      <c r="FSY183" s="4"/>
      <c r="FSZ183" s="184"/>
      <c r="FTA183" s="66"/>
      <c r="FTB183" s="83"/>
      <c r="FTC183" s="230"/>
      <c r="FTD183" s="121"/>
      <c r="FTE183" s="80"/>
      <c r="FTF183" s="4"/>
      <c r="FTG183" s="4"/>
      <c r="FTH183" s="4"/>
      <c r="FTI183" s="4"/>
      <c r="FTJ183" s="184"/>
      <c r="FTK183" s="66"/>
      <c r="FTL183" s="83"/>
      <c r="FTM183" s="230"/>
      <c r="FTN183" s="121"/>
      <c r="FTO183" s="80"/>
      <c r="FTP183" s="4"/>
      <c r="FTQ183" s="4"/>
      <c r="FTR183" s="4"/>
      <c r="FTS183" s="4"/>
      <c r="FTT183" s="184"/>
      <c r="FTU183" s="66"/>
      <c r="FTV183" s="83"/>
      <c r="FTW183" s="230"/>
      <c r="FTX183" s="121"/>
      <c r="FTY183" s="80"/>
      <c r="FTZ183" s="4"/>
      <c r="FUA183" s="4"/>
      <c r="FUB183" s="4"/>
      <c r="FUC183" s="4"/>
      <c r="FUD183" s="184"/>
      <c r="FUE183" s="66"/>
      <c r="FUF183" s="83"/>
      <c r="FUG183" s="230"/>
      <c r="FUH183" s="121"/>
      <c r="FUI183" s="80"/>
      <c r="FUJ183" s="4"/>
      <c r="FUK183" s="4"/>
      <c r="FUL183" s="4"/>
      <c r="FUM183" s="4"/>
      <c r="FUN183" s="184"/>
      <c r="FUO183" s="66"/>
      <c r="FUP183" s="83"/>
      <c r="FUQ183" s="230"/>
      <c r="FUR183" s="121"/>
      <c r="FUS183" s="80"/>
      <c r="FUT183" s="4"/>
      <c r="FUU183" s="4"/>
      <c r="FUV183" s="4"/>
      <c r="FUW183" s="4"/>
      <c r="FUX183" s="184"/>
      <c r="FUY183" s="66"/>
      <c r="FUZ183" s="83"/>
      <c r="FVA183" s="230"/>
      <c r="FVB183" s="121"/>
      <c r="FVC183" s="80"/>
      <c r="FVD183" s="4"/>
      <c r="FVE183" s="4"/>
      <c r="FVF183" s="4"/>
      <c r="FVG183" s="4"/>
      <c r="FVH183" s="184"/>
      <c r="FVI183" s="66"/>
      <c r="FVJ183" s="83"/>
      <c r="FVK183" s="230"/>
      <c r="FVL183" s="121"/>
      <c r="FVM183" s="80"/>
      <c r="FVN183" s="4"/>
      <c r="FVO183" s="4"/>
      <c r="FVP183" s="4"/>
      <c r="FVQ183" s="4"/>
      <c r="FVR183" s="184"/>
      <c r="FVS183" s="66"/>
      <c r="FVT183" s="83"/>
      <c r="FVU183" s="230"/>
      <c r="FVV183" s="121"/>
      <c r="FVW183" s="80"/>
      <c r="FVX183" s="4"/>
      <c r="FVY183" s="4"/>
      <c r="FVZ183" s="4"/>
      <c r="FWA183" s="4"/>
      <c r="FWB183" s="184"/>
      <c r="FWC183" s="66"/>
      <c r="FWD183" s="83"/>
      <c r="FWE183" s="230"/>
      <c r="FWF183" s="121"/>
      <c r="FWG183" s="80"/>
      <c r="FWH183" s="4"/>
      <c r="FWI183" s="4"/>
      <c r="FWJ183" s="4"/>
      <c r="FWK183" s="4"/>
      <c r="FWL183" s="184"/>
      <c r="FWM183" s="66"/>
      <c r="FWN183" s="83"/>
      <c r="FWO183" s="230"/>
      <c r="FWP183" s="121"/>
      <c r="FWQ183" s="80"/>
      <c r="FWR183" s="4"/>
      <c r="FWS183" s="4"/>
      <c r="FWT183" s="4"/>
      <c r="FWU183" s="4"/>
      <c r="FWV183" s="184"/>
      <c r="FWW183" s="66"/>
      <c r="FWX183" s="83"/>
      <c r="FWY183" s="230"/>
      <c r="FWZ183" s="121"/>
      <c r="FXA183" s="80"/>
      <c r="FXB183" s="4"/>
      <c r="FXC183" s="4"/>
      <c r="FXD183" s="4"/>
      <c r="FXE183" s="4"/>
      <c r="FXF183" s="184"/>
      <c r="FXG183" s="66"/>
      <c r="FXH183" s="83"/>
      <c r="FXI183" s="230"/>
      <c r="FXJ183" s="121"/>
      <c r="FXK183" s="80"/>
      <c r="FXL183" s="4"/>
      <c r="FXM183" s="4"/>
      <c r="FXN183" s="4"/>
      <c r="FXO183" s="4"/>
      <c r="FXP183" s="184"/>
      <c r="FXQ183" s="66"/>
      <c r="FXR183" s="83"/>
      <c r="FXS183" s="230"/>
      <c r="FXT183" s="121"/>
      <c r="FXU183" s="80"/>
      <c r="FXV183" s="4"/>
      <c r="FXW183" s="4"/>
      <c r="FXX183" s="4"/>
      <c r="FXY183" s="4"/>
      <c r="FXZ183" s="184"/>
      <c r="FYA183" s="66"/>
      <c r="FYB183" s="83"/>
      <c r="FYC183" s="230"/>
      <c r="FYD183" s="121"/>
      <c r="FYE183" s="80"/>
      <c r="FYF183" s="4"/>
      <c r="FYG183" s="4"/>
      <c r="FYH183" s="4"/>
      <c r="FYI183" s="4"/>
      <c r="FYJ183" s="184"/>
      <c r="FYK183" s="66"/>
      <c r="FYL183" s="83"/>
      <c r="FYM183" s="230"/>
      <c r="FYN183" s="121"/>
      <c r="FYO183" s="80"/>
      <c r="FYP183" s="4"/>
      <c r="FYQ183" s="4"/>
      <c r="FYR183" s="4"/>
      <c r="FYS183" s="4"/>
      <c r="FYT183" s="184"/>
      <c r="FYU183" s="66"/>
      <c r="FYV183" s="83"/>
      <c r="FYW183" s="230"/>
      <c r="FYX183" s="121"/>
      <c r="FYY183" s="80"/>
      <c r="FYZ183" s="4"/>
      <c r="FZA183" s="4"/>
      <c r="FZB183" s="4"/>
      <c r="FZC183" s="4"/>
      <c r="FZD183" s="184"/>
      <c r="FZE183" s="66"/>
      <c r="FZF183" s="83"/>
      <c r="FZG183" s="230"/>
      <c r="FZH183" s="121"/>
      <c r="FZI183" s="80"/>
      <c r="FZJ183" s="4"/>
      <c r="FZK183" s="4"/>
      <c r="FZL183" s="4"/>
      <c r="FZM183" s="4"/>
      <c r="FZN183" s="184"/>
      <c r="FZO183" s="66"/>
      <c r="FZP183" s="83"/>
      <c r="FZQ183" s="230"/>
      <c r="FZR183" s="121"/>
      <c r="FZS183" s="80"/>
      <c r="FZT183" s="4"/>
      <c r="FZU183" s="4"/>
      <c r="FZV183" s="4"/>
      <c r="FZW183" s="4"/>
      <c r="FZX183" s="184"/>
      <c r="FZY183" s="66"/>
      <c r="FZZ183" s="83"/>
      <c r="GAA183" s="230"/>
      <c r="GAB183" s="121"/>
      <c r="GAC183" s="80"/>
      <c r="GAD183" s="4"/>
      <c r="GAE183" s="4"/>
      <c r="GAF183" s="4"/>
      <c r="GAG183" s="4"/>
      <c r="GAH183" s="184"/>
      <c r="GAI183" s="66"/>
      <c r="GAJ183" s="83"/>
      <c r="GAK183" s="230"/>
      <c r="GAL183" s="121"/>
      <c r="GAM183" s="80"/>
      <c r="GAN183" s="4"/>
      <c r="GAO183" s="4"/>
      <c r="GAP183" s="4"/>
      <c r="GAQ183" s="4"/>
      <c r="GAR183" s="184"/>
      <c r="GAS183" s="66"/>
      <c r="GAT183" s="83"/>
      <c r="GAU183" s="230"/>
      <c r="GAV183" s="121"/>
      <c r="GAW183" s="80"/>
      <c r="GAX183" s="4"/>
      <c r="GAY183" s="4"/>
      <c r="GAZ183" s="4"/>
      <c r="GBA183" s="4"/>
      <c r="GBB183" s="184"/>
      <c r="GBC183" s="66"/>
      <c r="GBD183" s="83"/>
      <c r="GBE183" s="230"/>
      <c r="GBF183" s="121"/>
      <c r="GBG183" s="80"/>
      <c r="GBH183" s="4"/>
      <c r="GBI183" s="4"/>
      <c r="GBJ183" s="4"/>
      <c r="GBK183" s="4"/>
      <c r="GBL183" s="184"/>
      <c r="GBM183" s="66"/>
      <c r="GBN183" s="83"/>
      <c r="GBO183" s="230"/>
      <c r="GBP183" s="121"/>
      <c r="GBQ183" s="80"/>
      <c r="GBR183" s="4"/>
      <c r="GBS183" s="4"/>
      <c r="GBT183" s="4"/>
      <c r="GBU183" s="4"/>
      <c r="GBV183" s="184"/>
      <c r="GBW183" s="66"/>
      <c r="GBX183" s="83"/>
      <c r="GBY183" s="230"/>
      <c r="GBZ183" s="121"/>
      <c r="GCA183" s="80"/>
      <c r="GCB183" s="4"/>
      <c r="GCC183" s="4"/>
      <c r="GCD183" s="4"/>
      <c r="GCE183" s="4"/>
      <c r="GCF183" s="184"/>
      <c r="GCG183" s="66"/>
      <c r="GCH183" s="83"/>
      <c r="GCI183" s="230"/>
      <c r="GCJ183" s="121"/>
      <c r="GCK183" s="80"/>
      <c r="GCL183" s="4"/>
      <c r="GCM183" s="4"/>
      <c r="GCN183" s="4"/>
      <c r="GCO183" s="4"/>
      <c r="GCP183" s="184"/>
      <c r="GCQ183" s="66"/>
      <c r="GCR183" s="83"/>
      <c r="GCS183" s="230"/>
      <c r="GCT183" s="121"/>
      <c r="GCU183" s="80"/>
      <c r="GCV183" s="4"/>
      <c r="GCW183" s="4"/>
      <c r="GCX183" s="4"/>
      <c r="GCY183" s="4"/>
      <c r="GCZ183" s="184"/>
      <c r="GDA183" s="66"/>
      <c r="GDB183" s="83"/>
      <c r="GDC183" s="230"/>
      <c r="GDD183" s="121"/>
      <c r="GDE183" s="80"/>
      <c r="GDF183" s="4"/>
      <c r="GDG183" s="4"/>
      <c r="GDH183" s="4"/>
      <c r="GDI183" s="4"/>
      <c r="GDJ183" s="184"/>
      <c r="GDK183" s="66"/>
      <c r="GDL183" s="83"/>
      <c r="GDM183" s="230"/>
      <c r="GDN183" s="121"/>
      <c r="GDO183" s="80"/>
      <c r="GDP183" s="4"/>
      <c r="GDQ183" s="4"/>
      <c r="GDR183" s="4"/>
      <c r="GDS183" s="4"/>
      <c r="GDT183" s="184"/>
      <c r="GDU183" s="66"/>
      <c r="GDV183" s="83"/>
      <c r="GDW183" s="230"/>
      <c r="GDX183" s="121"/>
      <c r="GDY183" s="80"/>
      <c r="GDZ183" s="4"/>
      <c r="GEA183" s="4"/>
      <c r="GEB183" s="4"/>
      <c r="GEC183" s="4"/>
      <c r="GED183" s="184"/>
      <c r="GEE183" s="66"/>
      <c r="GEF183" s="83"/>
      <c r="GEG183" s="230"/>
      <c r="GEH183" s="121"/>
      <c r="GEI183" s="80"/>
      <c r="GEJ183" s="4"/>
      <c r="GEK183" s="4"/>
      <c r="GEL183" s="4"/>
      <c r="GEM183" s="4"/>
      <c r="GEN183" s="184"/>
      <c r="GEO183" s="66"/>
      <c r="GEP183" s="83"/>
      <c r="GEQ183" s="230"/>
      <c r="GER183" s="121"/>
      <c r="GES183" s="80"/>
      <c r="GET183" s="4"/>
      <c r="GEU183" s="4"/>
      <c r="GEV183" s="4"/>
      <c r="GEW183" s="4"/>
      <c r="GEX183" s="184"/>
      <c r="GEY183" s="66"/>
      <c r="GEZ183" s="83"/>
      <c r="GFA183" s="230"/>
      <c r="GFB183" s="121"/>
      <c r="GFC183" s="80"/>
      <c r="GFD183" s="4"/>
      <c r="GFE183" s="4"/>
      <c r="GFF183" s="4"/>
      <c r="GFG183" s="4"/>
      <c r="GFH183" s="184"/>
      <c r="GFI183" s="66"/>
      <c r="GFJ183" s="83"/>
      <c r="GFK183" s="230"/>
      <c r="GFL183" s="121"/>
      <c r="GFM183" s="80"/>
      <c r="GFN183" s="4"/>
      <c r="GFO183" s="4"/>
      <c r="GFP183" s="4"/>
      <c r="GFQ183" s="4"/>
      <c r="GFR183" s="184"/>
      <c r="GFS183" s="66"/>
      <c r="GFT183" s="83"/>
      <c r="GFU183" s="230"/>
      <c r="GFV183" s="121"/>
      <c r="GFW183" s="80"/>
      <c r="GFX183" s="4"/>
      <c r="GFY183" s="4"/>
      <c r="GFZ183" s="4"/>
      <c r="GGA183" s="4"/>
      <c r="GGB183" s="184"/>
      <c r="GGC183" s="66"/>
      <c r="GGD183" s="83"/>
      <c r="GGE183" s="230"/>
      <c r="GGF183" s="121"/>
      <c r="GGG183" s="80"/>
      <c r="GGH183" s="4"/>
      <c r="GGI183" s="4"/>
      <c r="GGJ183" s="4"/>
      <c r="GGK183" s="4"/>
      <c r="GGL183" s="184"/>
      <c r="GGM183" s="66"/>
      <c r="GGN183" s="83"/>
      <c r="GGO183" s="230"/>
      <c r="GGP183" s="121"/>
      <c r="GGQ183" s="80"/>
      <c r="GGR183" s="4"/>
      <c r="GGS183" s="4"/>
      <c r="GGT183" s="4"/>
      <c r="GGU183" s="4"/>
      <c r="GGV183" s="184"/>
      <c r="GGW183" s="66"/>
      <c r="GGX183" s="83"/>
      <c r="GGY183" s="230"/>
      <c r="GGZ183" s="121"/>
      <c r="GHA183" s="80"/>
      <c r="GHB183" s="4"/>
      <c r="GHC183" s="4"/>
      <c r="GHD183" s="4"/>
      <c r="GHE183" s="4"/>
      <c r="GHF183" s="184"/>
      <c r="GHG183" s="66"/>
      <c r="GHH183" s="83"/>
      <c r="GHI183" s="230"/>
      <c r="GHJ183" s="121"/>
      <c r="GHK183" s="80"/>
      <c r="GHL183" s="4"/>
      <c r="GHM183" s="4"/>
      <c r="GHN183" s="4"/>
      <c r="GHO183" s="4"/>
      <c r="GHP183" s="184"/>
      <c r="GHQ183" s="66"/>
      <c r="GHR183" s="83"/>
      <c r="GHS183" s="230"/>
      <c r="GHT183" s="121"/>
      <c r="GHU183" s="80"/>
      <c r="GHV183" s="4"/>
      <c r="GHW183" s="4"/>
      <c r="GHX183" s="4"/>
      <c r="GHY183" s="4"/>
      <c r="GHZ183" s="184"/>
      <c r="GIA183" s="66"/>
      <c r="GIB183" s="83"/>
      <c r="GIC183" s="230"/>
      <c r="GID183" s="121"/>
      <c r="GIE183" s="80"/>
      <c r="GIF183" s="4"/>
      <c r="GIG183" s="4"/>
      <c r="GIH183" s="4"/>
      <c r="GII183" s="4"/>
      <c r="GIJ183" s="184"/>
      <c r="GIK183" s="66"/>
      <c r="GIL183" s="83"/>
      <c r="GIM183" s="230"/>
      <c r="GIN183" s="121"/>
      <c r="GIO183" s="80"/>
      <c r="GIP183" s="4"/>
      <c r="GIQ183" s="4"/>
      <c r="GIR183" s="4"/>
      <c r="GIS183" s="4"/>
      <c r="GIT183" s="184"/>
      <c r="GIU183" s="66"/>
      <c r="GIV183" s="83"/>
      <c r="GIW183" s="230"/>
      <c r="GIX183" s="121"/>
      <c r="GIY183" s="80"/>
      <c r="GIZ183" s="4"/>
      <c r="GJA183" s="4"/>
      <c r="GJB183" s="4"/>
      <c r="GJC183" s="4"/>
      <c r="GJD183" s="184"/>
      <c r="GJE183" s="66"/>
      <c r="GJF183" s="83"/>
      <c r="GJG183" s="230"/>
      <c r="GJH183" s="121"/>
      <c r="GJI183" s="80"/>
      <c r="GJJ183" s="4"/>
      <c r="GJK183" s="4"/>
      <c r="GJL183" s="4"/>
      <c r="GJM183" s="4"/>
      <c r="GJN183" s="184"/>
      <c r="GJO183" s="66"/>
      <c r="GJP183" s="83"/>
      <c r="GJQ183" s="230"/>
      <c r="GJR183" s="121"/>
      <c r="GJS183" s="80"/>
      <c r="GJT183" s="4"/>
      <c r="GJU183" s="4"/>
      <c r="GJV183" s="4"/>
      <c r="GJW183" s="4"/>
      <c r="GJX183" s="184"/>
      <c r="GJY183" s="66"/>
      <c r="GJZ183" s="83"/>
      <c r="GKA183" s="230"/>
      <c r="GKB183" s="121"/>
      <c r="GKC183" s="80"/>
      <c r="GKD183" s="4"/>
      <c r="GKE183" s="4"/>
      <c r="GKF183" s="4"/>
      <c r="GKG183" s="4"/>
      <c r="GKH183" s="184"/>
      <c r="GKI183" s="66"/>
      <c r="GKJ183" s="83"/>
      <c r="GKK183" s="230"/>
      <c r="GKL183" s="121"/>
      <c r="GKM183" s="80"/>
      <c r="GKN183" s="4"/>
      <c r="GKO183" s="4"/>
      <c r="GKP183" s="4"/>
      <c r="GKQ183" s="4"/>
      <c r="GKR183" s="184"/>
      <c r="GKS183" s="66"/>
      <c r="GKT183" s="83"/>
      <c r="GKU183" s="230"/>
      <c r="GKV183" s="121"/>
      <c r="GKW183" s="80"/>
      <c r="GKX183" s="4"/>
      <c r="GKY183" s="4"/>
      <c r="GKZ183" s="4"/>
      <c r="GLA183" s="4"/>
      <c r="GLB183" s="184"/>
      <c r="GLC183" s="66"/>
      <c r="GLD183" s="83"/>
      <c r="GLE183" s="230"/>
      <c r="GLF183" s="121"/>
      <c r="GLG183" s="80"/>
      <c r="GLH183" s="4"/>
      <c r="GLI183" s="4"/>
      <c r="GLJ183" s="4"/>
      <c r="GLK183" s="4"/>
      <c r="GLL183" s="184"/>
      <c r="GLM183" s="66"/>
      <c r="GLN183" s="83"/>
      <c r="GLO183" s="230"/>
      <c r="GLP183" s="121"/>
      <c r="GLQ183" s="80"/>
      <c r="GLR183" s="4"/>
      <c r="GLS183" s="4"/>
      <c r="GLT183" s="4"/>
      <c r="GLU183" s="4"/>
      <c r="GLV183" s="184"/>
      <c r="GLW183" s="66"/>
      <c r="GLX183" s="83"/>
      <c r="GLY183" s="230"/>
      <c r="GLZ183" s="121"/>
      <c r="GMA183" s="80"/>
      <c r="GMB183" s="4"/>
      <c r="GMC183" s="4"/>
      <c r="GMD183" s="4"/>
      <c r="GME183" s="4"/>
      <c r="GMF183" s="184"/>
      <c r="GMG183" s="66"/>
      <c r="GMH183" s="83"/>
      <c r="GMI183" s="230"/>
      <c r="GMJ183" s="121"/>
      <c r="GMK183" s="80"/>
      <c r="GML183" s="4"/>
      <c r="GMM183" s="4"/>
      <c r="GMN183" s="4"/>
      <c r="GMO183" s="4"/>
      <c r="GMP183" s="184"/>
      <c r="GMQ183" s="66"/>
      <c r="GMR183" s="83"/>
      <c r="GMS183" s="230"/>
      <c r="GMT183" s="121"/>
      <c r="GMU183" s="80"/>
      <c r="GMV183" s="4"/>
      <c r="GMW183" s="4"/>
      <c r="GMX183" s="4"/>
      <c r="GMY183" s="4"/>
      <c r="GMZ183" s="184"/>
      <c r="GNA183" s="66"/>
      <c r="GNB183" s="83"/>
      <c r="GNC183" s="230"/>
      <c r="GND183" s="121"/>
      <c r="GNE183" s="80"/>
      <c r="GNF183" s="4"/>
      <c r="GNG183" s="4"/>
      <c r="GNH183" s="4"/>
      <c r="GNI183" s="4"/>
      <c r="GNJ183" s="184"/>
      <c r="GNK183" s="66"/>
      <c r="GNL183" s="83"/>
      <c r="GNM183" s="230"/>
      <c r="GNN183" s="121"/>
      <c r="GNO183" s="80"/>
      <c r="GNP183" s="4"/>
      <c r="GNQ183" s="4"/>
      <c r="GNR183" s="4"/>
      <c r="GNS183" s="4"/>
      <c r="GNT183" s="184"/>
      <c r="GNU183" s="66"/>
      <c r="GNV183" s="83"/>
      <c r="GNW183" s="230"/>
      <c r="GNX183" s="121"/>
      <c r="GNY183" s="80"/>
      <c r="GNZ183" s="4"/>
      <c r="GOA183" s="4"/>
      <c r="GOB183" s="4"/>
      <c r="GOC183" s="4"/>
      <c r="GOD183" s="184"/>
      <c r="GOE183" s="66"/>
      <c r="GOF183" s="83"/>
      <c r="GOG183" s="230"/>
      <c r="GOH183" s="121"/>
      <c r="GOI183" s="80"/>
      <c r="GOJ183" s="4"/>
      <c r="GOK183" s="4"/>
      <c r="GOL183" s="4"/>
      <c r="GOM183" s="4"/>
      <c r="GON183" s="184"/>
      <c r="GOO183" s="66"/>
      <c r="GOP183" s="83"/>
      <c r="GOQ183" s="230"/>
      <c r="GOR183" s="121"/>
      <c r="GOS183" s="80"/>
      <c r="GOT183" s="4"/>
      <c r="GOU183" s="4"/>
      <c r="GOV183" s="4"/>
      <c r="GOW183" s="4"/>
      <c r="GOX183" s="184"/>
      <c r="GOY183" s="66"/>
      <c r="GOZ183" s="83"/>
      <c r="GPA183" s="230"/>
      <c r="GPB183" s="121"/>
      <c r="GPC183" s="80"/>
      <c r="GPD183" s="4"/>
      <c r="GPE183" s="4"/>
      <c r="GPF183" s="4"/>
      <c r="GPG183" s="4"/>
      <c r="GPH183" s="184"/>
      <c r="GPI183" s="66"/>
      <c r="GPJ183" s="83"/>
      <c r="GPK183" s="230"/>
      <c r="GPL183" s="121"/>
      <c r="GPM183" s="80"/>
      <c r="GPN183" s="4"/>
      <c r="GPO183" s="4"/>
      <c r="GPP183" s="4"/>
      <c r="GPQ183" s="4"/>
      <c r="GPR183" s="184"/>
      <c r="GPS183" s="66"/>
      <c r="GPT183" s="83"/>
      <c r="GPU183" s="230"/>
      <c r="GPV183" s="121"/>
      <c r="GPW183" s="80"/>
      <c r="GPX183" s="4"/>
      <c r="GPY183" s="4"/>
      <c r="GPZ183" s="4"/>
      <c r="GQA183" s="4"/>
      <c r="GQB183" s="184"/>
      <c r="GQC183" s="66"/>
      <c r="GQD183" s="83"/>
      <c r="GQE183" s="230"/>
      <c r="GQF183" s="121"/>
      <c r="GQG183" s="80"/>
      <c r="GQH183" s="4"/>
      <c r="GQI183" s="4"/>
      <c r="GQJ183" s="4"/>
      <c r="GQK183" s="4"/>
      <c r="GQL183" s="184"/>
      <c r="GQM183" s="66"/>
      <c r="GQN183" s="83"/>
      <c r="GQO183" s="230"/>
      <c r="GQP183" s="121"/>
      <c r="GQQ183" s="80"/>
      <c r="GQR183" s="4"/>
      <c r="GQS183" s="4"/>
      <c r="GQT183" s="4"/>
      <c r="GQU183" s="4"/>
      <c r="GQV183" s="184"/>
      <c r="GQW183" s="66"/>
      <c r="GQX183" s="83"/>
      <c r="GQY183" s="230"/>
      <c r="GQZ183" s="121"/>
      <c r="GRA183" s="80"/>
      <c r="GRB183" s="4"/>
      <c r="GRC183" s="4"/>
      <c r="GRD183" s="4"/>
      <c r="GRE183" s="4"/>
      <c r="GRF183" s="184"/>
      <c r="GRG183" s="66"/>
      <c r="GRH183" s="83"/>
      <c r="GRI183" s="230"/>
      <c r="GRJ183" s="121"/>
      <c r="GRK183" s="80"/>
      <c r="GRL183" s="4"/>
      <c r="GRM183" s="4"/>
      <c r="GRN183" s="4"/>
      <c r="GRO183" s="4"/>
      <c r="GRP183" s="184"/>
      <c r="GRQ183" s="66"/>
      <c r="GRR183" s="83"/>
      <c r="GRS183" s="230"/>
      <c r="GRT183" s="121"/>
      <c r="GRU183" s="80"/>
      <c r="GRV183" s="4"/>
      <c r="GRW183" s="4"/>
      <c r="GRX183" s="4"/>
      <c r="GRY183" s="4"/>
      <c r="GRZ183" s="184"/>
      <c r="GSA183" s="66"/>
      <c r="GSB183" s="83"/>
      <c r="GSC183" s="230"/>
      <c r="GSD183" s="121"/>
      <c r="GSE183" s="80"/>
      <c r="GSF183" s="4"/>
      <c r="GSG183" s="4"/>
      <c r="GSH183" s="4"/>
      <c r="GSI183" s="4"/>
      <c r="GSJ183" s="184"/>
      <c r="GSK183" s="66"/>
      <c r="GSL183" s="83"/>
      <c r="GSM183" s="230"/>
      <c r="GSN183" s="121"/>
      <c r="GSO183" s="80"/>
      <c r="GSP183" s="4"/>
      <c r="GSQ183" s="4"/>
      <c r="GSR183" s="4"/>
      <c r="GSS183" s="4"/>
      <c r="GST183" s="184"/>
      <c r="GSU183" s="66"/>
      <c r="GSV183" s="83"/>
      <c r="GSW183" s="230"/>
      <c r="GSX183" s="121"/>
      <c r="GSY183" s="80"/>
      <c r="GSZ183" s="4"/>
      <c r="GTA183" s="4"/>
      <c r="GTB183" s="4"/>
      <c r="GTC183" s="4"/>
      <c r="GTD183" s="184"/>
      <c r="GTE183" s="66"/>
      <c r="GTF183" s="83"/>
      <c r="GTG183" s="230"/>
      <c r="GTH183" s="121"/>
      <c r="GTI183" s="80"/>
      <c r="GTJ183" s="4"/>
      <c r="GTK183" s="4"/>
      <c r="GTL183" s="4"/>
      <c r="GTM183" s="4"/>
      <c r="GTN183" s="184"/>
      <c r="GTO183" s="66"/>
      <c r="GTP183" s="83"/>
      <c r="GTQ183" s="230"/>
      <c r="GTR183" s="121"/>
      <c r="GTS183" s="80"/>
      <c r="GTT183" s="4"/>
      <c r="GTU183" s="4"/>
      <c r="GTV183" s="4"/>
      <c r="GTW183" s="4"/>
      <c r="GTX183" s="184"/>
      <c r="GTY183" s="66"/>
      <c r="GTZ183" s="83"/>
      <c r="GUA183" s="230"/>
      <c r="GUB183" s="121"/>
      <c r="GUC183" s="80"/>
      <c r="GUD183" s="4"/>
      <c r="GUE183" s="4"/>
      <c r="GUF183" s="4"/>
      <c r="GUG183" s="4"/>
      <c r="GUH183" s="184"/>
      <c r="GUI183" s="66"/>
      <c r="GUJ183" s="83"/>
      <c r="GUK183" s="230"/>
      <c r="GUL183" s="121"/>
      <c r="GUM183" s="80"/>
      <c r="GUN183" s="4"/>
      <c r="GUO183" s="4"/>
      <c r="GUP183" s="4"/>
      <c r="GUQ183" s="4"/>
      <c r="GUR183" s="184"/>
      <c r="GUS183" s="66"/>
      <c r="GUT183" s="83"/>
      <c r="GUU183" s="230"/>
      <c r="GUV183" s="121"/>
      <c r="GUW183" s="80"/>
      <c r="GUX183" s="4"/>
      <c r="GUY183" s="4"/>
      <c r="GUZ183" s="4"/>
      <c r="GVA183" s="4"/>
      <c r="GVB183" s="184"/>
      <c r="GVC183" s="66"/>
      <c r="GVD183" s="83"/>
      <c r="GVE183" s="230"/>
      <c r="GVF183" s="121"/>
      <c r="GVG183" s="80"/>
      <c r="GVH183" s="4"/>
      <c r="GVI183" s="4"/>
      <c r="GVJ183" s="4"/>
      <c r="GVK183" s="4"/>
      <c r="GVL183" s="184"/>
      <c r="GVM183" s="66"/>
      <c r="GVN183" s="83"/>
      <c r="GVO183" s="230"/>
      <c r="GVP183" s="121"/>
      <c r="GVQ183" s="80"/>
      <c r="GVR183" s="4"/>
      <c r="GVS183" s="4"/>
      <c r="GVT183" s="4"/>
      <c r="GVU183" s="4"/>
      <c r="GVV183" s="184"/>
      <c r="GVW183" s="66"/>
      <c r="GVX183" s="83"/>
      <c r="GVY183" s="230"/>
      <c r="GVZ183" s="121"/>
      <c r="GWA183" s="80"/>
      <c r="GWB183" s="4"/>
      <c r="GWC183" s="4"/>
      <c r="GWD183" s="4"/>
      <c r="GWE183" s="4"/>
      <c r="GWF183" s="184"/>
      <c r="GWG183" s="66"/>
      <c r="GWH183" s="83"/>
      <c r="GWI183" s="230"/>
      <c r="GWJ183" s="121"/>
      <c r="GWK183" s="80"/>
      <c r="GWL183" s="4"/>
      <c r="GWM183" s="4"/>
      <c r="GWN183" s="4"/>
      <c r="GWO183" s="4"/>
      <c r="GWP183" s="184"/>
      <c r="GWQ183" s="66"/>
      <c r="GWR183" s="83"/>
      <c r="GWS183" s="230"/>
      <c r="GWT183" s="121"/>
      <c r="GWU183" s="80"/>
      <c r="GWV183" s="4"/>
      <c r="GWW183" s="4"/>
      <c r="GWX183" s="4"/>
      <c r="GWY183" s="4"/>
      <c r="GWZ183" s="184"/>
      <c r="GXA183" s="66"/>
      <c r="GXB183" s="83"/>
      <c r="GXC183" s="230"/>
      <c r="GXD183" s="121"/>
      <c r="GXE183" s="80"/>
      <c r="GXF183" s="4"/>
      <c r="GXG183" s="4"/>
      <c r="GXH183" s="4"/>
      <c r="GXI183" s="4"/>
      <c r="GXJ183" s="184"/>
      <c r="GXK183" s="66"/>
      <c r="GXL183" s="83"/>
      <c r="GXM183" s="230"/>
      <c r="GXN183" s="121"/>
      <c r="GXO183" s="80"/>
      <c r="GXP183" s="4"/>
      <c r="GXQ183" s="4"/>
      <c r="GXR183" s="4"/>
      <c r="GXS183" s="4"/>
      <c r="GXT183" s="184"/>
      <c r="GXU183" s="66"/>
      <c r="GXV183" s="83"/>
      <c r="GXW183" s="230"/>
      <c r="GXX183" s="121"/>
      <c r="GXY183" s="80"/>
      <c r="GXZ183" s="4"/>
      <c r="GYA183" s="4"/>
      <c r="GYB183" s="4"/>
      <c r="GYC183" s="4"/>
      <c r="GYD183" s="184"/>
      <c r="GYE183" s="66"/>
      <c r="GYF183" s="83"/>
      <c r="GYG183" s="230"/>
      <c r="GYH183" s="121"/>
      <c r="GYI183" s="80"/>
      <c r="GYJ183" s="4"/>
      <c r="GYK183" s="4"/>
      <c r="GYL183" s="4"/>
      <c r="GYM183" s="4"/>
      <c r="GYN183" s="184"/>
      <c r="GYO183" s="66"/>
      <c r="GYP183" s="83"/>
      <c r="GYQ183" s="230"/>
      <c r="GYR183" s="121"/>
      <c r="GYS183" s="80"/>
      <c r="GYT183" s="4"/>
      <c r="GYU183" s="4"/>
      <c r="GYV183" s="4"/>
      <c r="GYW183" s="4"/>
      <c r="GYX183" s="184"/>
      <c r="GYY183" s="66"/>
      <c r="GYZ183" s="83"/>
      <c r="GZA183" s="230"/>
      <c r="GZB183" s="121"/>
      <c r="GZC183" s="80"/>
      <c r="GZD183" s="4"/>
      <c r="GZE183" s="4"/>
      <c r="GZF183" s="4"/>
      <c r="GZG183" s="4"/>
      <c r="GZH183" s="184"/>
      <c r="GZI183" s="66"/>
      <c r="GZJ183" s="83"/>
      <c r="GZK183" s="230"/>
      <c r="GZL183" s="121"/>
      <c r="GZM183" s="80"/>
      <c r="GZN183" s="4"/>
      <c r="GZO183" s="4"/>
      <c r="GZP183" s="4"/>
      <c r="GZQ183" s="4"/>
      <c r="GZR183" s="184"/>
      <c r="GZS183" s="66"/>
      <c r="GZT183" s="83"/>
      <c r="GZU183" s="230"/>
      <c r="GZV183" s="121"/>
      <c r="GZW183" s="80"/>
      <c r="GZX183" s="4"/>
      <c r="GZY183" s="4"/>
      <c r="GZZ183" s="4"/>
      <c r="HAA183" s="4"/>
      <c r="HAB183" s="184"/>
      <c r="HAC183" s="66"/>
      <c r="HAD183" s="83"/>
      <c r="HAE183" s="230"/>
      <c r="HAF183" s="121"/>
      <c r="HAG183" s="80"/>
      <c r="HAH183" s="4"/>
      <c r="HAI183" s="4"/>
      <c r="HAJ183" s="4"/>
      <c r="HAK183" s="4"/>
      <c r="HAL183" s="184"/>
      <c r="HAM183" s="66"/>
      <c r="HAN183" s="83"/>
      <c r="HAO183" s="230"/>
      <c r="HAP183" s="121"/>
      <c r="HAQ183" s="80"/>
      <c r="HAR183" s="4"/>
      <c r="HAS183" s="4"/>
      <c r="HAT183" s="4"/>
      <c r="HAU183" s="4"/>
      <c r="HAV183" s="184"/>
      <c r="HAW183" s="66"/>
      <c r="HAX183" s="83"/>
      <c r="HAY183" s="230"/>
      <c r="HAZ183" s="121"/>
      <c r="HBA183" s="80"/>
      <c r="HBB183" s="4"/>
      <c r="HBC183" s="4"/>
      <c r="HBD183" s="4"/>
      <c r="HBE183" s="4"/>
      <c r="HBF183" s="184"/>
      <c r="HBG183" s="66"/>
      <c r="HBH183" s="83"/>
      <c r="HBI183" s="230"/>
      <c r="HBJ183" s="121"/>
      <c r="HBK183" s="80"/>
      <c r="HBL183" s="4"/>
      <c r="HBM183" s="4"/>
      <c r="HBN183" s="4"/>
      <c r="HBO183" s="4"/>
      <c r="HBP183" s="184"/>
      <c r="HBQ183" s="66"/>
      <c r="HBR183" s="83"/>
      <c r="HBS183" s="230"/>
      <c r="HBT183" s="121"/>
      <c r="HBU183" s="80"/>
      <c r="HBV183" s="4"/>
      <c r="HBW183" s="4"/>
      <c r="HBX183" s="4"/>
      <c r="HBY183" s="4"/>
      <c r="HBZ183" s="184"/>
      <c r="HCA183" s="66"/>
      <c r="HCB183" s="83"/>
      <c r="HCC183" s="230"/>
      <c r="HCD183" s="121"/>
      <c r="HCE183" s="80"/>
      <c r="HCF183" s="4"/>
      <c r="HCG183" s="4"/>
      <c r="HCH183" s="4"/>
      <c r="HCI183" s="4"/>
      <c r="HCJ183" s="184"/>
      <c r="HCK183" s="66"/>
      <c r="HCL183" s="83"/>
      <c r="HCM183" s="230"/>
      <c r="HCN183" s="121"/>
      <c r="HCO183" s="80"/>
      <c r="HCP183" s="4"/>
      <c r="HCQ183" s="4"/>
      <c r="HCR183" s="4"/>
      <c r="HCS183" s="4"/>
      <c r="HCT183" s="184"/>
      <c r="HCU183" s="66"/>
      <c r="HCV183" s="83"/>
      <c r="HCW183" s="230"/>
      <c r="HCX183" s="121"/>
      <c r="HCY183" s="80"/>
      <c r="HCZ183" s="4"/>
      <c r="HDA183" s="4"/>
      <c r="HDB183" s="4"/>
      <c r="HDC183" s="4"/>
      <c r="HDD183" s="184"/>
      <c r="HDE183" s="66"/>
      <c r="HDF183" s="83"/>
      <c r="HDG183" s="230"/>
      <c r="HDH183" s="121"/>
      <c r="HDI183" s="80"/>
      <c r="HDJ183" s="4"/>
      <c r="HDK183" s="4"/>
      <c r="HDL183" s="4"/>
      <c r="HDM183" s="4"/>
      <c r="HDN183" s="184"/>
      <c r="HDO183" s="66"/>
      <c r="HDP183" s="83"/>
      <c r="HDQ183" s="230"/>
      <c r="HDR183" s="121"/>
      <c r="HDS183" s="80"/>
      <c r="HDT183" s="4"/>
      <c r="HDU183" s="4"/>
      <c r="HDV183" s="4"/>
      <c r="HDW183" s="4"/>
      <c r="HDX183" s="184"/>
      <c r="HDY183" s="66"/>
      <c r="HDZ183" s="83"/>
      <c r="HEA183" s="230"/>
      <c r="HEB183" s="121"/>
      <c r="HEC183" s="80"/>
      <c r="HED183" s="4"/>
      <c r="HEE183" s="4"/>
      <c r="HEF183" s="4"/>
      <c r="HEG183" s="4"/>
      <c r="HEH183" s="184"/>
      <c r="HEI183" s="66"/>
      <c r="HEJ183" s="83"/>
      <c r="HEK183" s="230"/>
      <c r="HEL183" s="121"/>
      <c r="HEM183" s="80"/>
      <c r="HEN183" s="4"/>
      <c r="HEO183" s="4"/>
      <c r="HEP183" s="4"/>
      <c r="HEQ183" s="4"/>
      <c r="HER183" s="184"/>
      <c r="HES183" s="66"/>
      <c r="HET183" s="83"/>
      <c r="HEU183" s="230"/>
      <c r="HEV183" s="121"/>
      <c r="HEW183" s="80"/>
      <c r="HEX183" s="4"/>
      <c r="HEY183" s="4"/>
      <c r="HEZ183" s="4"/>
      <c r="HFA183" s="4"/>
      <c r="HFB183" s="184"/>
      <c r="HFC183" s="66"/>
      <c r="HFD183" s="83"/>
      <c r="HFE183" s="230"/>
      <c r="HFF183" s="121"/>
      <c r="HFG183" s="80"/>
      <c r="HFH183" s="4"/>
      <c r="HFI183" s="4"/>
      <c r="HFJ183" s="4"/>
      <c r="HFK183" s="4"/>
      <c r="HFL183" s="184"/>
      <c r="HFM183" s="66"/>
      <c r="HFN183" s="83"/>
      <c r="HFO183" s="230"/>
      <c r="HFP183" s="121"/>
      <c r="HFQ183" s="80"/>
      <c r="HFR183" s="4"/>
      <c r="HFS183" s="4"/>
      <c r="HFT183" s="4"/>
      <c r="HFU183" s="4"/>
      <c r="HFV183" s="184"/>
      <c r="HFW183" s="66"/>
      <c r="HFX183" s="83"/>
      <c r="HFY183" s="230"/>
      <c r="HFZ183" s="121"/>
      <c r="HGA183" s="80"/>
      <c r="HGB183" s="4"/>
      <c r="HGC183" s="4"/>
      <c r="HGD183" s="4"/>
      <c r="HGE183" s="4"/>
      <c r="HGF183" s="184"/>
      <c r="HGG183" s="66"/>
      <c r="HGH183" s="83"/>
      <c r="HGI183" s="230"/>
      <c r="HGJ183" s="121"/>
      <c r="HGK183" s="80"/>
      <c r="HGL183" s="4"/>
      <c r="HGM183" s="4"/>
      <c r="HGN183" s="4"/>
      <c r="HGO183" s="4"/>
      <c r="HGP183" s="184"/>
      <c r="HGQ183" s="66"/>
      <c r="HGR183" s="83"/>
      <c r="HGS183" s="230"/>
      <c r="HGT183" s="121"/>
      <c r="HGU183" s="80"/>
      <c r="HGV183" s="4"/>
      <c r="HGW183" s="4"/>
      <c r="HGX183" s="4"/>
      <c r="HGY183" s="4"/>
      <c r="HGZ183" s="184"/>
      <c r="HHA183" s="66"/>
      <c r="HHB183" s="83"/>
      <c r="HHC183" s="230"/>
      <c r="HHD183" s="121"/>
      <c r="HHE183" s="80"/>
      <c r="HHF183" s="4"/>
      <c r="HHG183" s="4"/>
      <c r="HHH183" s="4"/>
      <c r="HHI183" s="4"/>
      <c r="HHJ183" s="184"/>
      <c r="HHK183" s="66"/>
      <c r="HHL183" s="83"/>
      <c r="HHM183" s="230"/>
      <c r="HHN183" s="121"/>
      <c r="HHO183" s="80"/>
      <c r="HHP183" s="4"/>
      <c r="HHQ183" s="4"/>
      <c r="HHR183" s="4"/>
      <c r="HHS183" s="4"/>
      <c r="HHT183" s="184"/>
      <c r="HHU183" s="66"/>
      <c r="HHV183" s="83"/>
      <c r="HHW183" s="230"/>
      <c r="HHX183" s="121"/>
      <c r="HHY183" s="80"/>
      <c r="HHZ183" s="4"/>
      <c r="HIA183" s="4"/>
      <c r="HIB183" s="4"/>
      <c r="HIC183" s="4"/>
      <c r="HID183" s="184"/>
      <c r="HIE183" s="66"/>
      <c r="HIF183" s="83"/>
      <c r="HIG183" s="230"/>
      <c r="HIH183" s="121"/>
      <c r="HII183" s="80"/>
      <c r="HIJ183" s="4"/>
      <c r="HIK183" s="4"/>
      <c r="HIL183" s="4"/>
      <c r="HIM183" s="4"/>
      <c r="HIN183" s="184"/>
      <c r="HIO183" s="66"/>
      <c r="HIP183" s="83"/>
      <c r="HIQ183" s="230"/>
      <c r="HIR183" s="121"/>
      <c r="HIS183" s="80"/>
      <c r="HIT183" s="4"/>
      <c r="HIU183" s="4"/>
      <c r="HIV183" s="4"/>
      <c r="HIW183" s="4"/>
      <c r="HIX183" s="184"/>
      <c r="HIY183" s="66"/>
      <c r="HIZ183" s="83"/>
      <c r="HJA183" s="230"/>
      <c r="HJB183" s="121"/>
      <c r="HJC183" s="80"/>
      <c r="HJD183" s="4"/>
      <c r="HJE183" s="4"/>
      <c r="HJF183" s="4"/>
      <c r="HJG183" s="4"/>
      <c r="HJH183" s="184"/>
      <c r="HJI183" s="66"/>
      <c r="HJJ183" s="83"/>
      <c r="HJK183" s="230"/>
      <c r="HJL183" s="121"/>
      <c r="HJM183" s="80"/>
      <c r="HJN183" s="4"/>
      <c r="HJO183" s="4"/>
      <c r="HJP183" s="4"/>
      <c r="HJQ183" s="4"/>
      <c r="HJR183" s="184"/>
      <c r="HJS183" s="66"/>
      <c r="HJT183" s="83"/>
      <c r="HJU183" s="230"/>
      <c r="HJV183" s="121"/>
      <c r="HJW183" s="80"/>
      <c r="HJX183" s="4"/>
      <c r="HJY183" s="4"/>
      <c r="HJZ183" s="4"/>
      <c r="HKA183" s="4"/>
      <c r="HKB183" s="184"/>
      <c r="HKC183" s="66"/>
      <c r="HKD183" s="83"/>
      <c r="HKE183" s="230"/>
      <c r="HKF183" s="121"/>
      <c r="HKG183" s="80"/>
      <c r="HKH183" s="4"/>
      <c r="HKI183" s="4"/>
      <c r="HKJ183" s="4"/>
      <c r="HKK183" s="4"/>
      <c r="HKL183" s="184"/>
      <c r="HKM183" s="66"/>
      <c r="HKN183" s="83"/>
      <c r="HKO183" s="230"/>
      <c r="HKP183" s="121"/>
      <c r="HKQ183" s="80"/>
      <c r="HKR183" s="4"/>
      <c r="HKS183" s="4"/>
      <c r="HKT183" s="4"/>
      <c r="HKU183" s="4"/>
      <c r="HKV183" s="184"/>
      <c r="HKW183" s="66"/>
      <c r="HKX183" s="83"/>
      <c r="HKY183" s="230"/>
      <c r="HKZ183" s="121"/>
      <c r="HLA183" s="80"/>
      <c r="HLB183" s="4"/>
      <c r="HLC183" s="4"/>
      <c r="HLD183" s="4"/>
      <c r="HLE183" s="4"/>
      <c r="HLF183" s="184"/>
      <c r="HLG183" s="66"/>
      <c r="HLH183" s="83"/>
      <c r="HLI183" s="230"/>
      <c r="HLJ183" s="121"/>
      <c r="HLK183" s="80"/>
      <c r="HLL183" s="4"/>
      <c r="HLM183" s="4"/>
      <c r="HLN183" s="4"/>
      <c r="HLO183" s="4"/>
      <c r="HLP183" s="184"/>
      <c r="HLQ183" s="66"/>
      <c r="HLR183" s="83"/>
      <c r="HLS183" s="230"/>
      <c r="HLT183" s="121"/>
      <c r="HLU183" s="80"/>
      <c r="HLV183" s="4"/>
      <c r="HLW183" s="4"/>
      <c r="HLX183" s="4"/>
      <c r="HLY183" s="4"/>
      <c r="HLZ183" s="184"/>
      <c r="HMA183" s="66"/>
      <c r="HMB183" s="83"/>
      <c r="HMC183" s="230"/>
      <c r="HMD183" s="121"/>
      <c r="HME183" s="80"/>
      <c r="HMF183" s="4"/>
      <c r="HMG183" s="4"/>
      <c r="HMH183" s="4"/>
      <c r="HMI183" s="4"/>
      <c r="HMJ183" s="184"/>
      <c r="HMK183" s="66"/>
      <c r="HML183" s="83"/>
      <c r="HMM183" s="230"/>
      <c r="HMN183" s="121"/>
      <c r="HMO183" s="80"/>
      <c r="HMP183" s="4"/>
      <c r="HMQ183" s="4"/>
      <c r="HMR183" s="4"/>
      <c r="HMS183" s="4"/>
      <c r="HMT183" s="184"/>
      <c r="HMU183" s="66"/>
      <c r="HMV183" s="83"/>
      <c r="HMW183" s="230"/>
      <c r="HMX183" s="121"/>
      <c r="HMY183" s="80"/>
      <c r="HMZ183" s="4"/>
      <c r="HNA183" s="4"/>
      <c r="HNB183" s="4"/>
      <c r="HNC183" s="4"/>
      <c r="HND183" s="184"/>
      <c r="HNE183" s="66"/>
      <c r="HNF183" s="83"/>
      <c r="HNG183" s="230"/>
      <c r="HNH183" s="121"/>
      <c r="HNI183" s="80"/>
      <c r="HNJ183" s="4"/>
      <c r="HNK183" s="4"/>
      <c r="HNL183" s="4"/>
      <c r="HNM183" s="4"/>
      <c r="HNN183" s="184"/>
      <c r="HNO183" s="66"/>
      <c r="HNP183" s="83"/>
      <c r="HNQ183" s="230"/>
      <c r="HNR183" s="121"/>
      <c r="HNS183" s="80"/>
      <c r="HNT183" s="4"/>
      <c r="HNU183" s="4"/>
      <c r="HNV183" s="4"/>
      <c r="HNW183" s="4"/>
      <c r="HNX183" s="184"/>
      <c r="HNY183" s="66"/>
      <c r="HNZ183" s="83"/>
      <c r="HOA183" s="230"/>
      <c r="HOB183" s="121"/>
      <c r="HOC183" s="80"/>
      <c r="HOD183" s="4"/>
      <c r="HOE183" s="4"/>
      <c r="HOF183" s="4"/>
      <c r="HOG183" s="4"/>
      <c r="HOH183" s="184"/>
      <c r="HOI183" s="66"/>
      <c r="HOJ183" s="83"/>
      <c r="HOK183" s="230"/>
      <c r="HOL183" s="121"/>
      <c r="HOM183" s="80"/>
      <c r="HON183" s="4"/>
      <c r="HOO183" s="4"/>
      <c r="HOP183" s="4"/>
      <c r="HOQ183" s="4"/>
      <c r="HOR183" s="184"/>
      <c r="HOS183" s="66"/>
      <c r="HOT183" s="83"/>
      <c r="HOU183" s="230"/>
      <c r="HOV183" s="121"/>
      <c r="HOW183" s="80"/>
      <c r="HOX183" s="4"/>
      <c r="HOY183" s="4"/>
      <c r="HOZ183" s="4"/>
      <c r="HPA183" s="4"/>
      <c r="HPB183" s="184"/>
      <c r="HPC183" s="66"/>
      <c r="HPD183" s="83"/>
      <c r="HPE183" s="230"/>
      <c r="HPF183" s="121"/>
      <c r="HPG183" s="80"/>
      <c r="HPH183" s="4"/>
      <c r="HPI183" s="4"/>
      <c r="HPJ183" s="4"/>
      <c r="HPK183" s="4"/>
      <c r="HPL183" s="184"/>
      <c r="HPM183" s="66"/>
      <c r="HPN183" s="83"/>
      <c r="HPO183" s="230"/>
      <c r="HPP183" s="121"/>
      <c r="HPQ183" s="80"/>
      <c r="HPR183" s="4"/>
      <c r="HPS183" s="4"/>
      <c r="HPT183" s="4"/>
      <c r="HPU183" s="4"/>
      <c r="HPV183" s="184"/>
      <c r="HPW183" s="66"/>
      <c r="HPX183" s="83"/>
      <c r="HPY183" s="230"/>
      <c r="HPZ183" s="121"/>
      <c r="HQA183" s="80"/>
      <c r="HQB183" s="4"/>
      <c r="HQC183" s="4"/>
      <c r="HQD183" s="4"/>
      <c r="HQE183" s="4"/>
      <c r="HQF183" s="184"/>
      <c r="HQG183" s="66"/>
      <c r="HQH183" s="83"/>
      <c r="HQI183" s="230"/>
      <c r="HQJ183" s="121"/>
      <c r="HQK183" s="80"/>
      <c r="HQL183" s="4"/>
      <c r="HQM183" s="4"/>
      <c r="HQN183" s="4"/>
      <c r="HQO183" s="4"/>
      <c r="HQP183" s="184"/>
      <c r="HQQ183" s="66"/>
      <c r="HQR183" s="83"/>
      <c r="HQS183" s="230"/>
      <c r="HQT183" s="121"/>
      <c r="HQU183" s="80"/>
      <c r="HQV183" s="4"/>
      <c r="HQW183" s="4"/>
      <c r="HQX183" s="4"/>
      <c r="HQY183" s="4"/>
      <c r="HQZ183" s="184"/>
      <c r="HRA183" s="66"/>
      <c r="HRB183" s="83"/>
      <c r="HRC183" s="230"/>
      <c r="HRD183" s="121"/>
      <c r="HRE183" s="80"/>
      <c r="HRF183" s="4"/>
      <c r="HRG183" s="4"/>
      <c r="HRH183" s="4"/>
      <c r="HRI183" s="4"/>
      <c r="HRJ183" s="184"/>
      <c r="HRK183" s="66"/>
      <c r="HRL183" s="83"/>
      <c r="HRM183" s="230"/>
      <c r="HRN183" s="121"/>
      <c r="HRO183" s="80"/>
      <c r="HRP183" s="4"/>
      <c r="HRQ183" s="4"/>
      <c r="HRR183" s="4"/>
      <c r="HRS183" s="4"/>
      <c r="HRT183" s="184"/>
      <c r="HRU183" s="66"/>
      <c r="HRV183" s="83"/>
      <c r="HRW183" s="230"/>
      <c r="HRX183" s="121"/>
      <c r="HRY183" s="80"/>
      <c r="HRZ183" s="4"/>
      <c r="HSA183" s="4"/>
      <c r="HSB183" s="4"/>
      <c r="HSC183" s="4"/>
      <c r="HSD183" s="184"/>
      <c r="HSE183" s="66"/>
      <c r="HSF183" s="83"/>
      <c r="HSG183" s="230"/>
      <c r="HSH183" s="121"/>
      <c r="HSI183" s="80"/>
      <c r="HSJ183" s="4"/>
      <c r="HSK183" s="4"/>
      <c r="HSL183" s="4"/>
      <c r="HSM183" s="4"/>
      <c r="HSN183" s="184"/>
      <c r="HSO183" s="66"/>
      <c r="HSP183" s="83"/>
      <c r="HSQ183" s="230"/>
      <c r="HSR183" s="121"/>
      <c r="HSS183" s="80"/>
      <c r="HST183" s="4"/>
      <c r="HSU183" s="4"/>
      <c r="HSV183" s="4"/>
      <c r="HSW183" s="4"/>
      <c r="HSX183" s="184"/>
      <c r="HSY183" s="66"/>
      <c r="HSZ183" s="83"/>
      <c r="HTA183" s="230"/>
      <c r="HTB183" s="121"/>
      <c r="HTC183" s="80"/>
      <c r="HTD183" s="4"/>
      <c r="HTE183" s="4"/>
      <c r="HTF183" s="4"/>
      <c r="HTG183" s="4"/>
      <c r="HTH183" s="184"/>
      <c r="HTI183" s="66"/>
      <c r="HTJ183" s="83"/>
      <c r="HTK183" s="230"/>
      <c r="HTL183" s="121"/>
      <c r="HTM183" s="80"/>
      <c r="HTN183" s="4"/>
      <c r="HTO183" s="4"/>
      <c r="HTP183" s="4"/>
      <c r="HTQ183" s="4"/>
      <c r="HTR183" s="184"/>
      <c r="HTS183" s="66"/>
      <c r="HTT183" s="83"/>
      <c r="HTU183" s="230"/>
      <c r="HTV183" s="121"/>
      <c r="HTW183" s="80"/>
      <c r="HTX183" s="4"/>
      <c r="HTY183" s="4"/>
      <c r="HTZ183" s="4"/>
      <c r="HUA183" s="4"/>
      <c r="HUB183" s="184"/>
      <c r="HUC183" s="66"/>
      <c r="HUD183" s="83"/>
      <c r="HUE183" s="230"/>
      <c r="HUF183" s="121"/>
      <c r="HUG183" s="80"/>
      <c r="HUH183" s="4"/>
      <c r="HUI183" s="4"/>
      <c r="HUJ183" s="4"/>
      <c r="HUK183" s="4"/>
      <c r="HUL183" s="184"/>
      <c r="HUM183" s="66"/>
      <c r="HUN183" s="83"/>
      <c r="HUO183" s="230"/>
      <c r="HUP183" s="121"/>
      <c r="HUQ183" s="80"/>
      <c r="HUR183" s="4"/>
      <c r="HUS183" s="4"/>
      <c r="HUT183" s="4"/>
      <c r="HUU183" s="4"/>
      <c r="HUV183" s="184"/>
      <c r="HUW183" s="66"/>
      <c r="HUX183" s="83"/>
      <c r="HUY183" s="230"/>
      <c r="HUZ183" s="121"/>
      <c r="HVA183" s="80"/>
      <c r="HVB183" s="4"/>
      <c r="HVC183" s="4"/>
      <c r="HVD183" s="4"/>
      <c r="HVE183" s="4"/>
      <c r="HVF183" s="184"/>
      <c r="HVG183" s="66"/>
      <c r="HVH183" s="83"/>
      <c r="HVI183" s="230"/>
      <c r="HVJ183" s="121"/>
      <c r="HVK183" s="80"/>
      <c r="HVL183" s="4"/>
      <c r="HVM183" s="4"/>
      <c r="HVN183" s="4"/>
      <c r="HVO183" s="4"/>
      <c r="HVP183" s="184"/>
      <c r="HVQ183" s="66"/>
      <c r="HVR183" s="83"/>
      <c r="HVS183" s="230"/>
      <c r="HVT183" s="121"/>
      <c r="HVU183" s="80"/>
      <c r="HVV183" s="4"/>
      <c r="HVW183" s="4"/>
      <c r="HVX183" s="4"/>
      <c r="HVY183" s="4"/>
      <c r="HVZ183" s="184"/>
      <c r="HWA183" s="66"/>
      <c r="HWB183" s="83"/>
      <c r="HWC183" s="230"/>
      <c r="HWD183" s="121"/>
      <c r="HWE183" s="80"/>
      <c r="HWF183" s="4"/>
      <c r="HWG183" s="4"/>
      <c r="HWH183" s="4"/>
      <c r="HWI183" s="4"/>
      <c r="HWJ183" s="184"/>
      <c r="HWK183" s="66"/>
      <c r="HWL183" s="83"/>
      <c r="HWM183" s="230"/>
      <c r="HWN183" s="121"/>
      <c r="HWO183" s="80"/>
      <c r="HWP183" s="4"/>
      <c r="HWQ183" s="4"/>
      <c r="HWR183" s="4"/>
      <c r="HWS183" s="4"/>
      <c r="HWT183" s="184"/>
      <c r="HWU183" s="66"/>
      <c r="HWV183" s="83"/>
      <c r="HWW183" s="230"/>
      <c r="HWX183" s="121"/>
      <c r="HWY183" s="80"/>
      <c r="HWZ183" s="4"/>
      <c r="HXA183" s="4"/>
      <c r="HXB183" s="4"/>
      <c r="HXC183" s="4"/>
      <c r="HXD183" s="184"/>
      <c r="HXE183" s="66"/>
      <c r="HXF183" s="83"/>
      <c r="HXG183" s="230"/>
      <c r="HXH183" s="121"/>
      <c r="HXI183" s="80"/>
      <c r="HXJ183" s="4"/>
      <c r="HXK183" s="4"/>
      <c r="HXL183" s="4"/>
      <c r="HXM183" s="4"/>
      <c r="HXN183" s="184"/>
      <c r="HXO183" s="66"/>
      <c r="HXP183" s="83"/>
      <c r="HXQ183" s="230"/>
      <c r="HXR183" s="121"/>
      <c r="HXS183" s="80"/>
      <c r="HXT183" s="4"/>
      <c r="HXU183" s="4"/>
      <c r="HXV183" s="4"/>
      <c r="HXW183" s="4"/>
      <c r="HXX183" s="184"/>
      <c r="HXY183" s="66"/>
      <c r="HXZ183" s="83"/>
      <c r="HYA183" s="230"/>
      <c r="HYB183" s="121"/>
      <c r="HYC183" s="80"/>
      <c r="HYD183" s="4"/>
      <c r="HYE183" s="4"/>
      <c r="HYF183" s="4"/>
      <c r="HYG183" s="4"/>
      <c r="HYH183" s="184"/>
      <c r="HYI183" s="66"/>
      <c r="HYJ183" s="83"/>
      <c r="HYK183" s="230"/>
      <c r="HYL183" s="121"/>
      <c r="HYM183" s="80"/>
      <c r="HYN183" s="4"/>
      <c r="HYO183" s="4"/>
      <c r="HYP183" s="4"/>
      <c r="HYQ183" s="4"/>
      <c r="HYR183" s="184"/>
      <c r="HYS183" s="66"/>
      <c r="HYT183" s="83"/>
      <c r="HYU183" s="230"/>
      <c r="HYV183" s="121"/>
      <c r="HYW183" s="80"/>
      <c r="HYX183" s="4"/>
      <c r="HYY183" s="4"/>
      <c r="HYZ183" s="4"/>
      <c r="HZA183" s="4"/>
      <c r="HZB183" s="184"/>
      <c r="HZC183" s="66"/>
      <c r="HZD183" s="83"/>
      <c r="HZE183" s="230"/>
      <c r="HZF183" s="121"/>
      <c r="HZG183" s="80"/>
      <c r="HZH183" s="4"/>
      <c r="HZI183" s="4"/>
      <c r="HZJ183" s="4"/>
      <c r="HZK183" s="4"/>
      <c r="HZL183" s="184"/>
      <c r="HZM183" s="66"/>
      <c r="HZN183" s="83"/>
      <c r="HZO183" s="230"/>
      <c r="HZP183" s="121"/>
      <c r="HZQ183" s="80"/>
      <c r="HZR183" s="4"/>
      <c r="HZS183" s="4"/>
      <c r="HZT183" s="4"/>
      <c r="HZU183" s="4"/>
      <c r="HZV183" s="184"/>
      <c r="HZW183" s="66"/>
      <c r="HZX183" s="83"/>
      <c r="HZY183" s="230"/>
      <c r="HZZ183" s="121"/>
      <c r="IAA183" s="80"/>
      <c r="IAB183" s="4"/>
      <c r="IAC183" s="4"/>
      <c r="IAD183" s="4"/>
      <c r="IAE183" s="4"/>
      <c r="IAF183" s="184"/>
      <c r="IAG183" s="66"/>
      <c r="IAH183" s="83"/>
      <c r="IAI183" s="230"/>
      <c r="IAJ183" s="121"/>
      <c r="IAK183" s="80"/>
      <c r="IAL183" s="4"/>
      <c r="IAM183" s="4"/>
      <c r="IAN183" s="4"/>
      <c r="IAO183" s="4"/>
      <c r="IAP183" s="184"/>
      <c r="IAQ183" s="66"/>
      <c r="IAR183" s="83"/>
      <c r="IAS183" s="230"/>
      <c r="IAT183" s="121"/>
      <c r="IAU183" s="80"/>
      <c r="IAV183" s="4"/>
      <c r="IAW183" s="4"/>
      <c r="IAX183" s="4"/>
      <c r="IAY183" s="4"/>
      <c r="IAZ183" s="184"/>
      <c r="IBA183" s="66"/>
      <c r="IBB183" s="83"/>
      <c r="IBC183" s="230"/>
      <c r="IBD183" s="121"/>
      <c r="IBE183" s="80"/>
      <c r="IBF183" s="4"/>
      <c r="IBG183" s="4"/>
      <c r="IBH183" s="4"/>
      <c r="IBI183" s="4"/>
      <c r="IBJ183" s="184"/>
      <c r="IBK183" s="66"/>
      <c r="IBL183" s="83"/>
      <c r="IBM183" s="230"/>
      <c r="IBN183" s="121"/>
      <c r="IBO183" s="80"/>
      <c r="IBP183" s="4"/>
      <c r="IBQ183" s="4"/>
      <c r="IBR183" s="4"/>
      <c r="IBS183" s="4"/>
      <c r="IBT183" s="184"/>
      <c r="IBU183" s="66"/>
      <c r="IBV183" s="83"/>
      <c r="IBW183" s="230"/>
      <c r="IBX183" s="121"/>
      <c r="IBY183" s="80"/>
      <c r="IBZ183" s="4"/>
      <c r="ICA183" s="4"/>
      <c r="ICB183" s="4"/>
      <c r="ICC183" s="4"/>
      <c r="ICD183" s="184"/>
      <c r="ICE183" s="66"/>
      <c r="ICF183" s="83"/>
      <c r="ICG183" s="230"/>
      <c r="ICH183" s="121"/>
      <c r="ICI183" s="80"/>
      <c r="ICJ183" s="4"/>
      <c r="ICK183" s="4"/>
      <c r="ICL183" s="4"/>
      <c r="ICM183" s="4"/>
      <c r="ICN183" s="184"/>
      <c r="ICO183" s="66"/>
      <c r="ICP183" s="83"/>
      <c r="ICQ183" s="230"/>
      <c r="ICR183" s="121"/>
      <c r="ICS183" s="80"/>
      <c r="ICT183" s="4"/>
      <c r="ICU183" s="4"/>
      <c r="ICV183" s="4"/>
      <c r="ICW183" s="4"/>
      <c r="ICX183" s="184"/>
      <c r="ICY183" s="66"/>
      <c r="ICZ183" s="83"/>
      <c r="IDA183" s="230"/>
      <c r="IDB183" s="121"/>
      <c r="IDC183" s="80"/>
      <c r="IDD183" s="4"/>
      <c r="IDE183" s="4"/>
      <c r="IDF183" s="4"/>
      <c r="IDG183" s="4"/>
      <c r="IDH183" s="184"/>
      <c r="IDI183" s="66"/>
      <c r="IDJ183" s="83"/>
      <c r="IDK183" s="230"/>
      <c r="IDL183" s="121"/>
      <c r="IDM183" s="80"/>
      <c r="IDN183" s="4"/>
      <c r="IDO183" s="4"/>
      <c r="IDP183" s="4"/>
      <c r="IDQ183" s="4"/>
      <c r="IDR183" s="184"/>
      <c r="IDS183" s="66"/>
      <c r="IDT183" s="83"/>
      <c r="IDU183" s="230"/>
      <c r="IDV183" s="121"/>
      <c r="IDW183" s="80"/>
      <c r="IDX183" s="4"/>
      <c r="IDY183" s="4"/>
      <c r="IDZ183" s="4"/>
      <c r="IEA183" s="4"/>
      <c r="IEB183" s="184"/>
      <c r="IEC183" s="66"/>
      <c r="IED183" s="83"/>
      <c r="IEE183" s="230"/>
      <c r="IEF183" s="121"/>
      <c r="IEG183" s="80"/>
      <c r="IEH183" s="4"/>
      <c r="IEI183" s="4"/>
      <c r="IEJ183" s="4"/>
      <c r="IEK183" s="4"/>
      <c r="IEL183" s="184"/>
      <c r="IEM183" s="66"/>
      <c r="IEN183" s="83"/>
      <c r="IEO183" s="230"/>
      <c r="IEP183" s="121"/>
      <c r="IEQ183" s="80"/>
      <c r="IER183" s="4"/>
      <c r="IES183" s="4"/>
      <c r="IET183" s="4"/>
      <c r="IEU183" s="4"/>
      <c r="IEV183" s="184"/>
      <c r="IEW183" s="66"/>
      <c r="IEX183" s="83"/>
      <c r="IEY183" s="230"/>
      <c r="IEZ183" s="121"/>
      <c r="IFA183" s="80"/>
      <c r="IFB183" s="4"/>
      <c r="IFC183" s="4"/>
      <c r="IFD183" s="4"/>
      <c r="IFE183" s="4"/>
      <c r="IFF183" s="184"/>
      <c r="IFG183" s="66"/>
      <c r="IFH183" s="83"/>
      <c r="IFI183" s="230"/>
      <c r="IFJ183" s="121"/>
      <c r="IFK183" s="80"/>
      <c r="IFL183" s="4"/>
      <c r="IFM183" s="4"/>
      <c r="IFN183" s="4"/>
      <c r="IFO183" s="4"/>
      <c r="IFP183" s="184"/>
      <c r="IFQ183" s="66"/>
      <c r="IFR183" s="83"/>
      <c r="IFS183" s="230"/>
      <c r="IFT183" s="121"/>
      <c r="IFU183" s="80"/>
      <c r="IFV183" s="4"/>
      <c r="IFW183" s="4"/>
      <c r="IFX183" s="4"/>
      <c r="IFY183" s="4"/>
      <c r="IFZ183" s="184"/>
      <c r="IGA183" s="66"/>
      <c r="IGB183" s="83"/>
      <c r="IGC183" s="230"/>
      <c r="IGD183" s="121"/>
      <c r="IGE183" s="80"/>
      <c r="IGF183" s="4"/>
      <c r="IGG183" s="4"/>
      <c r="IGH183" s="4"/>
      <c r="IGI183" s="4"/>
      <c r="IGJ183" s="184"/>
      <c r="IGK183" s="66"/>
      <c r="IGL183" s="83"/>
      <c r="IGM183" s="230"/>
      <c r="IGN183" s="121"/>
      <c r="IGO183" s="80"/>
      <c r="IGP183" s="4"/>
      <c r="IGQ183" s="4"/>
      <c r="IGR183" s="4"/>
      <c r="IGS183" s="4"/>
      <c r="IGT183" s="184"/>
      <c r="IGU183" s="66"/>
      <c r="IGV183" s="83"/>
      <c r="IGW183" s="230"/>
      <c r="IGX183" s="121"/>
      <c r="IGY183" s="80"/>
      <c r="IGZ183" s="4"/>
      <c r="IHA183" s="4"/>
      <c r="IHB183" s="4"/>
      <c r="IHC183" s="4"/>
      <c r="IHD183" s="184"/>
      <c r="IHE183" s="66"/>
      <c r="IHF183" s="83"/>
      <c r="IHG183" s="230"/>
      <c r="IHH183" s="121"/>
      <c r="IHI183" s="80"/>
      <c r="IHJ183" s="4"/>
      <c r="IHK183" s="4"/>
      <c r="IHL183" s="4"/>
      <c r="IHM183" s="4"/>
      <c r="IHN183" s="184"/>
      <c r="IHO183" s="66"/>
      <c r="IHP183" s="83"/>
      <c r="IHQ183" s="230"/>
      <c r="IHR183" s="121"/>
      <c r="IHS183" s="80"/>
      <c r="IHT183" s="4"/>
      <c r="IHU183" s="4"/>
      <c r="IHV183" s="4"/>
      <c r="IHW183" s="4"/>
      <c r="IHX183" s="184"/>
      <c r="IHY183" s="66"/>
      <c r="IHZ183" s="83"/>
      <c r="IIA183" s="230"/>
      <c r="IIB183" s="121"/>
      <c r="IIC183" s="80"/>
      <c r="IID183" s="4"/>
      <c r="IIE183" s="4"/>
      <c r="IIF183" s="4"/>
      <c r="IIG183" s="4"/>
      <c r="IIH183" s="184"/>
      <c r="III183" s="66"/>
      <c r="IIJ183" s="83"/>
      <c r="IIK183" s="230"/>
      <c r="IIL183" s="121"/>
      <c r="IIM183" s="80"/>
      <c r="IIN183" s="4"/>
      <c r="IIO183" s="4"/>
      <c r="IIP183" s="4"/>
      <c r="IIQ183" s="4"/>
      <c r="IIR183" s="184"/>
      <c r="IIS183" s="66"/>
      <c r="IIT183" s="83"/>
      <c r="IIU183" s="230"/>
      <c r="IIV183" s="121"/>
      <c r="IIW183" s="80"/>
      <c r="IIX183" s="4"/>
      <c r="IIY183" s="4"/>
      <c r="IIZ183" s="4"/>
      <c r="IJA183" s="4"/>
      <c r="IJB183" s="184"/>
      <c r="IJC183" s="66"/>
      <c r="IJD183" s="83"/>
      <c r="IJE183" s="230"/>
      <c r="IJF183" s="121"/>
      <c r="IJG183" s="80"/>
      <c r="IJH183" s="4"/>
      <c r="IJI183" s="4"/>
      <c r="IJJ183" s="4"/>
      <c r="IJK183" s="4"/>
      <c r="IJL183" s="184"/>
      <c r="IJM183" s="66"/>
      <c r="IJN183" s="83"/>
      <c r="IJO183" s="230"/>
      <c r="IJP183" s="121"/>
      <c r="IJQ183" s="80"/>
      <c r="IJR183" s="4"/>
      <c r="IJS183" s="4"/>
      <c r="IJT183" s="4"/>
      <c r="IJU183" s="4"/>
      <c r="IJV183" s="184"/>
      <c r="IJW183" s="66"/>
      <c r="IJX183" s="83"/>
      <c r="IJY183" s="230"/>
      <c r="IJZ183" s="121"/>
      <c r="IKA183" s="80"/>
      <c r="IKB183" s="4"/>
      <c r="IKC183" s="4"/>
      <c r="IKD183" s="4"/>
      <c r="IKE183" s="4"/>
      <c r="IKF183" s="184"/>
      <c r="IKG183" s="66"/>
      <c r="IKH183" s="83"/>
      <c r="IKI183" s="230"/>
      <c r="IKJ183" s="121"/>
      <c r="IKK183" s="80"/>
      <c r="IKL183" s="4"/>
      <c r="IKM183" s="4"/>
      <c r="IKN183" s="4"/>
      <c r="IKO183" s="4"/>
      <c r="IKP183" s="184"/>
      <c r="IKQ183" s="66"/>
      <c r="IKR183" s="83"/>
      <c r="IKS183" s="230"/>
      <c r="IKT183" s="121"/>
      <c r="IKU183" s="80"/>
      <c r="IKV183" s="4"/>
      <c r="IKW183" s="4"/>
      <c r="IKX183" s="4"/>
      <c r="IKY183" s="4"/>
      <c r="IKZ183" s="184"/>
      <c r="ILA183" s="66"/>
      <c r="ILB183" s="83"/>
      <c r="ILC183" s="230"/>
      <c r="ILD183" s="121"/>
      <c r="ILE183" s="80"/>
      <c r="ILF183" s="4"/>
      <c r="ILG183" s="4"/>
      <c r="ILH183" s="4"/>
      <c r="ILI183" s="4"/>
      <c r="ILJ183" s="184"/>
      <c r="ILK183" s="66"/>
      <c r="ILL183" s="83"/>
      <c r="ILM183" s="230"/>
      <c r="ILN183" s="121"/>
      <c r="ILO183" s="80"/>
      <c r="ILP183" s="4"/>
      <c r="ILQ183" s="4"/>
      <c r="ILR183" s="4"/>
      <c r="ILS183" s="4"/>
      <c r="ILT183" s="184"/>
      <c r="ILU183" s="66"/>
      <c r="ILV183" s="83"/>
      <c r="ILW183" s="230"/>
      <c r="ILX183" s="121"/>
      <c r="ILY183" s="80"/>
      <c r="ILZ183" s="4"/>
      <c r="IMA183" s="4"/>
      <c r="IMB183" s="4"/>
      <c r="IMC183" s="4"/>
      <c r="IMD183" s="184"/>
      <c r="IME183" s="66"/>
      <c r="IMF183" s="83"/>
      <c r="IMG183" s="230"/>
      <c r="IMH183" s="121"/>
      <c r="IMI183" s="80"/>
      <c r="IMJ183" s="4"/>
      <c r="IMK183" s="4"/>
      <c r="IML183" s="4"/>
      <c r="IMM183" s="4"/>
      <c r="IMN183" s="184"/>
      <c r="IMO183" s="66"/>
      <c r="IMP183" s="83"/>
      <c r="IMQ183" s="230"/>
      <c r="IMR183" s="121"/>
      <c r="IMS183" s="80"/>
      <c r="IMT183" s="4"/>
      <c r="IMU183" s="4"/>
      <c r="IMV183" s="4"/>
      <c r="IMW183" s="4"/>
      <c r="IMX183" s="184"/>
      <c r="IMY183" s="66"/>
      <c r="IMZ183" s="83"/>
      <c r="INA183" s="230"/>
      <c r="INB183" s="121"/>
      <c r="INC183" s="80"/>
      <c r="IND183" s="4"/>
      <c r="INE183" s="4"/>
      <c r="INF183" s="4"/>
      <c r="ING183" s="4"/>
      <c r="INH183" s="184"/>
      <c r="INI183" s="66"/>
      <c r="INJ183" s="83"/>
      <c r="INK183" s="230"/>
      <c r="INL183" s="121"/>
      <c r="INM183" s="80"/>
      <c r="INN183" s="4"/>
      <c r="INO183" s="4"/>
      <c r="INP183" s="4"/>
      <c r="INQ183" s="4"/>
      <c r="INR183" s="184"/>
      <c r="INS183" s="66"/>
      <c r="INT183" s="83"/>
      <c r="INU183" s="230"/>
      <c r="INV183" s="121"/>
      <c r="INW183" s="80"/>
      <c r="INX183" s="4"/>
      <c r="INY183" s="4"/>
      <c r="INZ183" s="4"/>
      <c r="IOA183" s="4"/>
      <c r="IOB183" s="184"/>
      <c r="IOC183" s="66"/>
      <c r="IOD183" s="83"/>
      <c r="IOE183" s="230"/>
      <c r="IOF183" s="121"/>
      <c r="IOG183" s="80"/>
      <c r="IOH183" s="4"/>
      <c r="IOI183" s="4"/>
      <c r="IOJ183" s="4"/>
      <c r="IOK183" s="4"/>
      <c r="IOL183" s="184"/>
      <c r="IOM183" s="66"/>
      <c r="ION183" s="83"/>
      <c r="IOO183" s="230"/>
      <c r="IOP183" s="121"/>
      <c r="IOQ183" s="80"/>
      <c r="IOR183" s="4"/>
      <c r="IOS183" s="4"/>
      <c r="IOT183" s="4"/>
      <c r="IOU183" s="4"/>
      <c r="IOV183" s="184"/>
      <c r="IOW183" s="66"/>
      <c r="IOX183" s="83"/>
      <c r="IOY183" s="230"/>
      <c r="IOZ183" s="121"/>
      <c r="IPA183" s="80"/>
      <c r="IPB183" s="4"/>
      <c r="IPC183" s="4"/>
      <c r="IPD183" s="4"/>
      <c r="IPE183" s="4"/>
      <c r="IPF183" s="184"/>
      <c r="IPG183" s="66"/>
      <c r="IPH183" s="83"/>
      <c r="IPI183" s="230"/>
      <c r="IPJ183" s="121"/>
      <c r="IPK183" s="80"/>
      <c r="IPL183" s="4"/>
      <c r="IPM183" s="4"/>
      <c r="IPN183" s="4"/>
      <c r="IPO183" s="4"/>
      <c r="IPP183" s="184"/>
      <c r="IPQ183" s="66"/>
      <c r="IPR183" s="83"/>
      <c r="IPS183" s="230"/>
      <c r="IPT183" s="121"/>
      <c r="IPU183" s="80"/>
      <c r="IPV183" s="4"/>
      <c r="IPW183" s="4"/>
      <c r="IPX183" s="4"/>
      <c r="IPY183" s="4"/>
      <c r="IPZ183" s="184"/>
      <c r="IQA183" s="66"/>
      <c r="IQB183" s="83"/>
      <c r="IQC183" s="230"/>
      <c r="IQD183" s="121"/>
      <c r="IQE183" s="80"/>
      <c r="IQF183" s="4"/>
      <c r="IQG183" s="4"/>
      <c r="IQH183" s="4"/>
      <c r="IQI183" s="4"/>
      <c r="IQJ183" s="184"/>
      <c r="IQK183" s="66"/>
      <c r="IQL183" s="83"/>
      <c r="IQM183" s="230"/>
      <c r="IQN183" s="121"/>
      <c r="IQO183" s="80"/>
      <c r="IQP183" s="4"/>
      <c r="IQQ183" s="4"/>
      <c r="IQR183" s="4"/>
      <c r="IQS183" s="4"/>
      <c r="IQT183" s="184"/>
      <c r="IQU183" s="66"/>
      <c r="IQV183" s="83"/>
      <c r="IQW183" s="230"/>
      <c r="IQX183" s="121"/>
      <c r="IQY183" s="80"/>
      <c r="IQZ183" s="4"/>
      <c r="IRA183" s="4"/>
      <c r="IRB183" s="4"/>
      <c r="IRC183" s="4"/>
      <c r="IRD183" s="184"/>
      <c r="IRE183" s="66"/>
      <c r="IRF183" s="83"/>
      <c r="IRG183" s="230"/>
      <c r="IRH183" s="121"/>
      <c r="IRI183" s="80"/>
      <c r="IRJ183" s="4"/>
      <c r="IRK183" s="4"/>
      <c r="IRL183" s="4"/>
      <c r="IRM183" s="4"/>
      <c r="IRN183" s="184"/>
      <c r="IRO183" s="66"/>
      <c r="IRP183" s="83"/>
      <c r="IRQ183" s="230"/>
      <c r="IRR183" s="121"/>
      <c r="IRS183" s="80"/>
      <c r="IRT183" s="4"/>
      <c r="IRU183" s="4"/>
      <c r="IRV183" s="4"/>
      <c r="IRW183" s="4"/>
      <c r="IRX183" s="184"/>
      <c r="IRY183" s="66"/>
      <c r="IRZ183" s="83"/>
      <c r="ISA183" s="230"/>
      <c r="ISB183" s="121"/>
      <c r="ISC183" s="80"/>
      <c r="ISD183" s="4"/>
      <c r="ISE183" s="4"/>
      <c r="ISF183" s="4"/>
      <c r="ISG183" s="4"/>
      <c r="ISH183" s="184"/>
      <c r="ISI183" s="66"/>
      <c r="ISJ183" s="83"/>
      <c r="ISK183" s="230"/>
      <c r="ISL183" s="121"/>
      <c r="ISM183" s="80"/>
      <c r="ISN183" s="4"/>
      <c r="ISO183" s="4"/>
      <c r="ISP183" s="4"/>
      <c r="ISQ183" s="4"/>
      <c r="ISR183" s="184"/>
      <c r="ISS183" s="66"/>
      <c r="IST183" s="83"/>
      <c r="ISU183" s="230"/>
      <c r="ISV183" s="121"/>
      <c r="ISW183" s="80"/>
      <c r="ISX183" s="4"/>
      <c r="ISY183" s="4"/>
      <c r="ISZ183" s="4"/>
      <c r="ITA183" s="4"/>
      <c r="ITB183" s="184"/>
      <c r="ITC183" s="66"/>
      <c r="ITD183" s="83"/>
      <c r="ITE183" s="230"/>
      <c r="ITF183" s="121"/>
      <c r="ITG183" s="80"/>
      <c r="ITH183" s="4"/>
      <c r="ITI183" s="4"/>
      <c r="ITJ183" s="4"/>
      <c r="ITK183" s="4"/>
      <c r="ITL183" s="184"/>
      <c r="ITM183" s="66"/>
      <c r="ITN183" s="83"/>
      <c r="ITO183" s="230"/>
      <c r="ITP183" s="121"/>
      <c r="ITQ183" s="80"/>
      <c r="ITR183" s="4"/>
      <c r="ITS183" s="4"/>
      <c r="ITT183" s="4"/>
      <c r="ITU183" s="4"/>
      <c r="ITV183" s="184"/>
      <c r="ITW183" s="66"/>
      <c r="ITX183" s="83"/>
      <c r="ITY183" s="230"/>
      <c r="ITZ183" s="121"/>
      <c r="IUA183" s="80"/>
      <c r="IUB183" s="4"/>
      <c r="IUC183" s="4"/>
      <c r="IUD183" s="4"/>
      <c r="IUE183" s="4"/>
      <c r="IUF183" s="184"/>
      <c r="IUG183" s="66"/>
      <c r="IUH183" s="83"/>
      <c r="IUI183" s="230"/>
      <c r="IUJ183" s="121"/>
      <c r="IUK183" s="80"/>
      <c r="IUL183" s="4"/>
      <c r="IUM183" s="4"/>
      <c r="IUN183" s="4"/>
      <c r="IUO183" s="4"/>
      <c r="IUP183" s="184"/>
      <c r="IUQ183" s="66"/>
      <c r="IUR183" s="83"/>
      <c r="IUS183" s="230"/>
      <c r="IUT183" s="121"/>
      <c r="IUU183" s="80"/>
      <c r="IUV183" s="4"/>
      <c r="IUW183" s="4"/>
      <c r="IUX183" s="4"/>
      <c r="IUY183" s="4"/>
      <c r="IUZ183" s="184"/>
      <c r="IVA183" s="66"/>
      <c r="IVB183" s="83"/>
      <c r="IVC183" s="230"/>
      <c r="IVD183" s="121"/>
      <c r="IVE183" s="80"/>
      <c r="IVF183" s="4"/>
      <c r="IVG183" s="4"/>
      <c r="IVH183" s="4"/>
      <c r="IVI183" s="4"/>
      <c r="IVJ183" s="184"/>
      <c r="IVK183" s="66"/>
      <c r="IVL183" s="83"/>
      <c r="IVM183" s="230"/>
      <c r="IVN183" s="121"/>
      <c r="IVO183" s="80"/>
      <c r="IVP183" s="4"/>
      <c r="IVQ183" s="4"/>
      <c r="IVR183" s="4"/>
      <c r="IVS183" s="4"/>
      <c r="IVT183" s="184"/>
      <c r="IVU183" s="66"/>
      <c r="IVV183" s="83"/>
      <c r="IVW183" s="230"/>
      <c r="IVX183" s="121"/>
      <c r="IVY183" s="80"/>
      <c r="IVZ183" s="4"/>
      <c r="IWA183" s="4"/>
      <c r="IWB183" s="4"/>
      <c r="IWC183" s="4"/>
      <c r="IWD183" s="184"/>
      <c r="IWE183" s="66"/>
      <c r="IWF183" s="83"/>
      <c r="IWG183" s="230"/>
      <c r="IWH183" s="121"/>
      <c r="IWI183" s="80"/>
      <c r="IWJ183" s="4"/>
      <c r="IWK183" s="4"/>
      <c r="IWL183" s="4"/>
      <c r="IWM183" s="4"/>
      <c r="IWN183" s="184"/>
      <c r="IWO183" s="66"/>
      <c r="IWP183" s="83"/>
      <c r="IWQ183" s="230"/>
      <c r="IWR183" s="121"/>
      <c r="IWS183" s="80"/>
      <c r="IWT183" s="4"/>
      <c r="IWU183" s="4"/>
      <c r="IWV183" s="4"/>
      <c r="IWW183" s="4"/>
      <c r="IWX183" s="184"/>
      <c r="IWY183" s="66"/>
      <c r="IWZ183" s="83"/>
      <c r="IXA183" s="230"/>
      <c r="IXB183" s="121"/>
      <c r="IXC183" s="80"/>
      <c r="IXD183" s="4"/>
      <c r="IXE183" s="4"/>
      <c r="IXF183" s="4"/>
      <c r="IXG183" s="4"/>
      <c r="IXH183" s="184"/>
      <c r="IXI183" s="66"/>
      <c r="IXJ183" s="83"/>
      <c r="IXK183" s="230"/>
      <c r="IXL183" s="121"/>
      <c r="IXM183" s="80"/>
      <c r="IXN183" s="4"/>
      <c r="IXO183" s="4"/>
      <c r="IXP183" s="4"/>
      <c r="IXQ183" s="4"/>
      <c r="IXR183" s="184"/>
      <c r="IXS183" s="66"/>
      <c r="IXT183" s="83"/>
      <c r="IXU183" s="230"/>
      <c r="IXV183" s="121"/>
      <c r="IXW183" s="80"/>
      <c r="IXX183" s="4"/>
      <c r="IXY183" s="4"/>
      <c r="IXZ183" s="4"/>
      <c r="IYA183" s="4"/>
      <c r="IYB183" s="184"/>
      <c r="IYC183" s="66"/>
      <c r="IYD183" s="83"/>
      <c r="IYE183" s="230"/>
      <c r="IYF183" s="121"/>
      <c r="IYG183" s="80"/>
      <c r="IYH183" s="4"/>
      <c r="IYI183" s="4"/>
      <c r="IYJ183" s="4"/>
      <c r="IYK183" s="4"/>
      <c r="IYL183" s="184"/>
      <c r="IYM183" s="66"/>
      <c r="IYN183" s="83"/>
      <c r="IYO183" s="230"/>
      <c r="IYP183" s="121"/>
      <c r="IYQ183" s="80"/>
      <c r="IYR183" s="4"/>
      <c r="IYS183" s="4"/>
      <c r="IYT183" s="4"/>
      <c r="IYU183" s="4"/>
      <c r="IYV183" s="184"/>
      <c r="IYW183" s="66"/>
      <c r="IYX183" s="83"/>
      <c r="IYY183" s="230"/>
      <c r="IYZ183" s="121"/>
      <c r="IZA183" s="80"/>
      <c r="IZB183" s="4"/>
      <c r="IZC183" s="4"/>
      <c r="IZD183" s="4"/>
      <c r="IZE183" s="4"/>
      <c r="IZF183" s="184"/>
      <c r="IZG183" s="66"/>
      <c r="IZH183" s="83"/>
      <c r="IZI183" s="230"/>
      <c r="IZJ183" s="121"/>
      <c r="IZK183" s="80"/>
      <c r="IZL183" s="4"/>
      <c r="IZM183" s="4"/>
      <c r="IZN183" s="4"/>
      <c r="IZO183" s="4"/>
      <c r="IZP183" s="184"/>
      <c r="IZQ183" s="66"/>
      <c r="IZR183" s="83"/>
      <c r="IZS183" s="230"/>
      <c r="IZT183" s="121"/>
      <c r="IZU183" s="80"/>
      <c r="IZV183" s="4"/>
      <c r="IZW183" s="4"/>
      <c r="IZX183" s="4"/>
      <c r="IZY183" s="4"/>
      <c r="IZZ183" s="184"/>
      <c r="JAA183" s="66"/>
      <c r="JAB183" s="83"/>
      <c r="JAC183" s="230"/>
      <c r="JAD183" s="121"/>
      <c r="JAE183" s="80"/>
      <c r="JAF183" s="4"/>
      <c r="JAG183" s="4"/>
      <c r="JAH183" s="4"/>
      <c r="JAI183" s="4"/>
      <c r="JAJ183" s="184"/>
      <c r="JAK183" s="66"/>
      <c r="JAL183" s="83"/>
      <c r="JAM183" s="230"/>
      <c r="JAN183" s="121"/>
      <c r="JAO183" s="80"/>
      <c r="JAP183" s="4"/>
      <c r="JAQ183" s="4"/>
      <c r="JAR183" s="4"/>
      <c r="JAS183" s="4"/>
      <c r="JAT183" s="184"/>
      <c r="JAU183" s="66"/>
      <c r="JAV183" s="83"/>
      <c r="JAW183" s="230"/>
      <c r="JAX183" s="121"/>
      <c r="JAY183" s="80"/>
      <c r="JAZ183" s="4"/>
      <c r="JBA183" s="4"/>
      <c r="JBB183" s="4"/>
      <c r="JBC183" s="4"/>
      <c r="JBD183" s="184"/>
      <c r="JBE183" s="66"/>
      <c r="JBF183" s="83"/>
      <c r="JBG183" s="230"/>
      <c r="JBH183" s="121"/>
      <c r="JBI183" s="80"/>
      <c r="JBJ183" s="4"/>
      <c r="JBK183" s="4"/>
      <c r="JBL183" s="4"/>
      <c r="JBM183" s="4"/>
      <c r="JBN183" s="184"/>
      <c r="JBO183" s="66"/>
      <c r="JBP183" s="83"/>
      <c r="JBQ183" s="230"/>
      <c r="JBR183" s="121"/>
      <c r="JBS183" s="80"/>
      <c r="JBT183" s="4"/>
      <c r="JBU183" s="4"/>
      <c r="JBV183" s="4"/>
      <c r="JBW183" s="4"/>
      <c r="JBX183" s="184"/>
      <c r="JBY183" s="66"/>
      <c r="JBZ183" s="83"/>
      <c r="JCA183" s="230"/>
      <c r="JCB183" s="121"/>
      <c r="JCC183" s="80"/>
      <c r="JCD183" s="4"/>
      <c r="JCE183" s="4"/>
      <c r="JCF183" s="4"/>
      <c r="JCG183" s="4"/>
      <c r="JCH183" s="184"/>
      <c r="JCI183" s="66"/>
      <c r="JCJ183" s="83"/>
      <c r="JCK183" s="230"/>
      <c r="JCL183" s="121"/>
      <c r="JCM183" s="80"/>
      <c r="JCN183" s="4"/>
      <c r="JCO183" s="4"/>
      <c r="JCP183" s="4"/>
      <c r="JCQ183" s="4"/>
      <c r="JCR183" s="184"/>
      <c r="JCS183" s="66"/>
      <c r="JCT183" s="83"/>
      <c r="JCU183" s="230"/>
      <c r="JCV183" s="121"/>
      <c r="JCW183" s="80"/>
      <c r="JCX183" s="4"/>
      <c r="JCY183" s="4"/>
      <c r="JCZ183" s="4"/>
      <c r="JDA183" s="4"/>
      <c r="JDB183" s="184"/>
      <c r="JDC183" s="66"/>
      <c r="JDD183" s="83"/>
      <c r="JDE183" s="230"/>
      <c r="JDF183" s="121"/>
      <c r="JDG183" s="80"/>
      <c r="JDH183" s="4"/>
      <c r="JDI183" s="4"/>
      <c r="JDJ183" s="4"/>
      <c r="JDK183" s="4"/>
      <c r="JDL183" s="184"/>
      <c r="JDM183" s="66"/>
      <c r="JDN183" s="83"/>
      <c r="JDO183" s="230"/>
      <c r="JDP183" s="121"/>
      <c r="JDQ183" s="80"/>
      <c r="JDR183" s="4"/>
      <c r="JDS183" s="4"/>
      <c r="JDT183" s="4"/>
      <c r="JDU183" s="4"/>
      <c r="JDV183" s="184"/>
      <c r="JDW183" s="66"/>
      <c r="JDX183" s="83"/>
      <c r="JDY183" s="230"/>
      <c r="JDZ183" s="121"/>
      <c r="JEA183" s="80"/>
      <c r="JEB183" s="4"/>
      <c r="JEC183" s="4"/>
      <c r="JED183" s="4"/>
      <c r="JEE183" s="4"/>
      <c r="JEF183" s="184"/>
      <c r="JEG183" s="66"/>
      <c r="JEH183" s="83"/>
      <c r="JEI183" s="230"/>
      <c r="JEJ183" s="121"/>
      <c r="JEK183" s="80"/>
      <c r="JEL183" s="4"/>
      <c r="JEM183" s="4"/>
      <c r="JEN183" s="4"/>
      <c r="JEO183" s="4"/>
      <c r="JEP183" s="184"/>
      <c r="JEQ183" s="66"/>
      <c r="JER183" s="83"/>
      <c r="JES183" s="230"/>
      <c r="JET183" s="121"/>
      <c r="JEU183" s="80"/>
      <c r="JEV183" s="4"/>
      <c r="JEW183" s="4"/>
      <c r="JEX183" s="4"/>
      <c r="JEY183" s="4"/>
      <c r="JEZ183" s="184"/>
      <c r="JFA183" s="66"/>
      <c r="JFB183" s="83"/>
      <c r="JFC183" s="230"/>
      <c r="JFD183" s="121"/>
      <c r="JFE183" s="80"/>
      <c r="JFF183" s="4"/>
      <c r="JFG183" s="4"/>
      <c r="JFH183" s="4"/>
      <c r="JFI183" s="4"/>
      <c r="JFJ183" s="184"/>
      <c r="JFK183" s="66"/>
      <c r="JFL183" s="83"/>
      <c r="JFM183" s="230"/>
      <c r="JFN183" s="121"/>
      <c r="JFO183" s="80"/>
      <c r="JFP183" s="4"/>
      <c r="JFQ183" s="4"/>
      <c r="JFR183" s="4"/>
      <c r="JFS183" s="4"/>
      <c r="JFT183" s="184"/>
      <c r="JFU183" s="66"/>
      <c r="JFV183" s="83"/>
      <c r="JFW183" s="230"/>
      <c r="JFX183" s="121"/>
      <c r="JFY183" s="80"/>
      <c r="JFZ183" s="4"/>
      <c r="JGA183" s="4"/>
      <c r="JGB183" s="4"/>
      <c r="JGC183" s="4"/>
      <c r="JGD183" s="184"/>
      <c r="JGE183" s="66"/>
      <c r="JGF183" s="83"/>
      <c r="JGG183" s="230"/>
      <c r="JGH183" s="121"/>
      <c r="JGI183" s="80"/>
      <c r="JGJ183" s="4"/>
      <c r="JGK183" s="4"/>
      <c r="JGL183" s="4"/>
      <c r="JGM183" s="4"/>
      <c r="JGN183" s="184"/>
      <c r="JGO183" s="66"/>
      <c r="JGP183" s="83"/>
      <c r="JGQ183" s="230"/>
      <c r="JGR183" s="121"/>
      <c r="JGS183" s="80"/>
      <c r="JGT183" s="4"/>
      <c r="JGU183" s="4"/>
      <c r="JGV183" s="4"/>
      <c r="JGW183" s="4"/>
      <c r="JGX183" s="184"/>
      <c r="JGY183" s="66"/>
      <c r="JGZ183" s="83"/>
      <c r="JHA183" s="230"/>
      <c r="JHB183" s="121"/>
      <c r="JHC183" s="80"/>
      <c r="JHD183" s="4"/>
      <c r="JHE183" s="4"/>
      <c r="JHF183" s="4"/>
      <c r="JHG183" s="4"/>
      <c r="JHH183" s="184"/>
      <c r="JHI183" s="66"/>
      <c r="JHJ183" s="83"/>
      <c r="JHK183" s="230"/>
      <c r="JHL183" s="121"/>
      <c r="JHM183" s="80"/>
      <c r="JHN183" s="4"/>
      <c r="JHO183" s="4"/>
      <c r="JHP183" s="4"/>
      <c r="JHQ183" s="4"/>
      <c r="JHR183" s="184"/>
      <c r="JHS183" s="66"/>
      <c r="JHT183" s="83"/>
      <c r="JHU183" s="230"/>
      <c r="JHV183" s="121"/>
      <c r="JHW183" s="80"/>
      <c r="JHX183" s="4"/>
      <c r="JHY183" s="4"/>
      <c r="JHZ183" s="4"/>
      <c r="JIA183" s="4"/>
      <c r="JIB183" s="184"/>
      <c r="JIC183" s="66"/>
      <c r="JID183" s="83"/>
      <c r="JIE183" s="230"/>
      <c r="JIF183" s="121"/>
      <c r="JIG183" s="80"/>
      <c r="JIH183" s="4"/>
      <c r="JII183" s="4"/>
      <c r="JIJ183" s="4"/>
      <c r="JIK183" s="4"/>
      <c r="JIL183" s="184"/>
      <c r="JIM183" s="66"/>
      <c r="JIN183" s="83"/>
      <c r="JIO183" s="230"/>
      <c r="JIP183" s="121"/>
      <c r="JIQ183" s="80"/>
      <c r="JIR183" s="4"/>
      <c r="JIS183" s="4"/>
      <c r="JIT183" s="4"/>
      <c r="JIU183" s="4"/>
      <c r="JIV183" s="184"/>
      <c r="JIW183" s="66"/>
      <c r="JIX183" s="83"/>
      <c r="JIY183" s="230"/>
      <c r="JIZ183" s="121"/>
      <c r="JJA183" s="80"/>
      <c r="JJB183" s="4"/>
      <c r="JJC183" s="4"/>
      <c r="JJD183" s="4"/>
      <c r="JJE183" s="4"/>
      <c r="JJF183" s="184"/>
      <c r="JJG183" s="66"/>
      <c r="JJH183" s="83"/>
      <c r="JJI183" s="230"/>
      <c r="JJJ183" s="121"/>
      <c r="JJK183" s="80"/>
      <c r="JJL183" s="4"/>
      <c r="JJM183" s="4"/>
      <c r="JJN183" s="4"/>
      <c r="JJO183" s="4"/>
      <c r="JJP183" s="184"/>
      <c r="JJQ183" s="66"/>
      <c r="JJR183" s="83"/>
      <c r="JJS183" s="230"/>
      <c r="JJT183" s="121"/>
      <c r="JJU183" s="80"/>
      <c r="JJV183" s="4"/>
      <c r="JJW183" s="4"/>
      <c r="JJX183" s="4"/>
      <c r="JJY183" s="4"/>
      <c r="JJZ183" s="184"/>
      <c r="JKA183" s="66"/>
      <c r="JKB183" s="83"/>
      <c r="JKC183" s="230"/>
      <c r="JKD183" s="121"/>
      <c r="JKE183" s="80"/>
      <c r="JKF183" s="4"/>
      <c r="JKG183" s="4"/>
      <c r="JKH183" s="4"/>
      <c r="JKI183" s="4"/>
      <c r="JKJ183" s="184"/>
      <c r="JKK183" s="66"/>
      <c r="JKL183" s="83"/>
      <c r="JKM183" s="230"/>
      <c r="JKN183" s="121"/>
      <c r="JKO183" s="80"/>
      <c r="JKP183" s="4"/>
      <c r="JKQ183" s="4"/>
      <c r="JKR183" s="4"/>
      <c r="JKS183" s="4"/>
      <c r="JKT183" s="184"/>
      <c r="JKU183" s="66"/>
      <c r="JKV183" s="83"/>
      <c r="JKW183" s="230"/>
      <c r="JKX183" s="121"/>
      <c r="JKY183" s="80"/>
      <c r="JKZ183" s="4"/>
      <c r="JLA183" s="4"/>
      <c r="JLB183" s="4"/>
      <c r="JLC183" s="4"/>
      <c r="JLD183" s="184"/>
      <c r="JLE183" s="66"/>
      <c r="JLF183" s="83"/>
      <c r="JLG183" s="230"/>
      <c r="JLH183" s="121"/>
      <c r="JLI183" s="80"/>
      <c r="JLJ183" s="4"/>
      <c r="JLK183" s="4"/>
      <c r="JLL183" s="4"/>
      <c r="JLM183" s="4"/>
      <c r="JLN183" s="184"/>
      <c r="JLO183" s="66"/>
      <c r="JLP183" s="83"/>
      <c r="JLQ183" s="230"/>
      <c r="JLR183" s="121"/>
      <c r="JLS183" s="80"/>
      <c r="JLT183" s="4"/>
      <c r="JLU183" s="4"/>
      <c r="JLV183" s="4"/>
      <c r="JLW183" s="4"/>
      <c r="JLX183" s="184"/>
      <c r="JLY183" s="66"/>
      <c r="JLZ183" s="83"/>
      <c r="JMA183" s="230"/>
      <c r="JMB183" s="121"/>
      <c r="JMC183" s="80"/>
      <c r="JMD183" s="4"/>
      <c r="JME183" s="4"/>
      <c r="JMF183" s="4"/>
      <c r="JMG183" s="4"/>
      <c r="JMH183" s="184"/>
      <c r="JMI183" s="66"/>
      <c r="JMJ183" s="83"/>
      <c r="JMK183" s="230"/>
      <c r="JML183" s="121"/>
      <c r="JMM183" s="80"/>
      <c r="JMN183" s="4"/>
      <c r="JMO183" s="4"/>
      <c r="JMP183" s="4"/>
      <c r="JMQ183" s="4"/>
      <c r="JMR183" s="184"/>
      <c r="JMS183" s="66"/>
      <c r="JMT183" s="83"/>
      <c r="JMU183" s="230"/>
      <c r="JMV183" s="121"/>
      <c r="JMW183" s="80"/>
      <c r="JMX183" s="4"/>
      <c r="JMY183" s="4"/>
      <c r="JMZ183" s="4"/>
      <c r="JNA183" s="4"/>
      <c r="JNB183" s="184"/>
      <c r="JNC183" s="66"/>
      <c r="JND183" s="83"/>
      <c r="JNE183" s="230"/>
      <c r="JNF183" s="121"/>
      <c r="JNG183" s="80"/>
      <c r="JNH183" s="4"/>
      <c r="JNI183" s="4"/>
      <c r="JNJ183" s="4"/>
      <c r="JNK183" s="4"/>
      <c r="JNL183" s="184"/>
      <c r="JNM183" s="66"/>
      <c r="JNN183" s="83"/>
      <c r="JNO183" s="230"/>
      <c r="JNP183" s="121"/>
      <c r="JNQ183" s="80"/>
      <c r="JNR183" s="4"/>
      <c r="JNS183" s="4"/>
      <c r="JNT183" s="4"/>
      <c r="JNU183" s="4"/>
      <c r="JNV183" s="184"/>
      <c r="JNW183" s="66"/>
      <c r="JNX183" s="83"/>
      <c r="JNY183" s="230"/>
      <c r="JNZ183" s="121"/>
      <c r="JOA183" s="80"/>
      <c r="JOB183" s="4"/>
      <c r="JOC183" s="4"/>
      <c r="JOD183" s="4"/>
      <c r="JOE183" s="4"/>
      <c r="JOF183" s="184"/>
      <c r="JOG183" s="66"/>
      <c r="JOH183" s="83"/>
      <c r="JOI183" s="230"/>
      <c r="JOJ183" s="121"/>
      <c r="JOK183" s="80"/>
      <c r="JOL183" s="4"/>
      <c r="JOM183" s="4"/>
      <c r="JON183" s="4"/>
      <c r="JOO183" s="4"/>
      <c r="JOP183" s="184"/>
      <c r="JOQ183" s="66"/>
      <c r="JOR183" s="83"/>
      <c r="JOS183" s="230"/>
      <c r="JOT183" s="121"/>
      <c r="JOU183" s="80"/>
      <c r="JOV183" s="4"/>
      <c r="JOW183" s="4"/>
      <c r="JOX183" s="4"/>
      <c r="JOY183" s="4"/>
      <c r="JOZ183" s="184"/>
      <c r="JPA183" s="66"/>
      <c r="JPB183" s="83"/>
      <c r="JPC183" s="230"/>
      <c r="JPD183" s="121"/>
      <c r="JPE183" s="80"/>
      <c r="JPF183" s="4"/>
      <c r="JPG183" s="4"/>
      <c r="JPH183" s="4"/>
      <c r="JPI183" s="4"/>
      <c r="JPJ183" s="184"/>
      <c r="JPK183" s="66"/>
      <c r="JPL183" s="83"/>
      <c r="JPM183" s="230"/>
      <c r="JPN183" s="121"/>
      <c r="JPO183" s="80"/>
      <c r="JPP183" s="4"/>
      <c r="JPQ183" s="4"/>
      <c r="JPR183" s="4"/>
      <c r="JPS183" s="4"/>
      <c r="JPT183" s="184"/>
      <c r="JPU183" s="66"/>
      <c r="JPV183" s="83"/>
      <c r="JPW183" s="230"/>
      <c r="JPX183" s="121"/>
      <c r="JPY183" s="80"/>
      <c r="JPZ183" s="4"/>
      <c r="JQA183" s="4"/>
      <c r="JQB183" s="4"/>
      <c r="JQC183" s="4"/>
      <c r="JQD183" s="184"/>
      <c r="JQE183" s="66"/>
      <c r="JQF183" s="83"/>
      <c r="JQG183" s="230"/>
      <c r="JQH183" s="121"/>
      <c r="JQI183" s="80"/>
      <c r="JQJ183" s="4"/>
      <c r="JQK183" s="4"/>
      <c r="JQL183" s="4"/>
      <c r="JQM183" s="4"/>
      <c r="JQN183" s="184"/>
      <c r="JQO183" s="66"/>
      <c r="JQP183" s="83"/>
      <c r="JQQ183" s="230"/>
      <c r="JQR183" s="121"/>
      <c r="JQS183" s="80"/>
      <c r="JQT183" s="4"/>
      <c r="JQU183" s="4"/>
      <c r="JQV183" s="4"/>
      <c r="JQW183" s="4"/>
      <c r="JQX183" s="184"/>
      <c r="JQY183" s="66"/>
      <c r="JQZ183" s="83"/>
      <c r="JRA183" s="230"/>
      <c r="JRB183" s="121"/>
      <c r="JRC183" s="80"/>
      <c r="JRD183" s="4"/>
      <c r="JRE183" s="4"/>
      <c r="JRF183" s="4"/>
      <c r="JRG183" s="4"/>
      <c r="JRH183" s="184"/>
      <c r="JRI183" s="66"/>
      <c r="JRJ183" s="83"/>
      <c r="JRK183" s="230"/>
      <c r="JRL183" s="121"/>
      <c r="JRM183" s="80"/>
      <c r="JRN183" s="4"/>
      <c r="JRO183" s="4"/>
      <c r="JRP183" s="4"/>
      <c r="JRQ183" s="4"/>
      <c r="JRR183" s="184"/>
      <c r="JRS183" s="66"/>
      <c r="JRT183" s="83"/>
      <c r="JRU183" s="230"/>
      <c r="JRV183" s="121"/>
      <c r="JRW183" s="80"/>
      <c r="JRX183" s="4"/>
      <c r="JRY183" s="4"/>
      <c r="JRZ183" s="4"/>
      <c r="JSA183" s="4"/>
      <c r="JSB183" s="184"/>
      <c r="JSC183" s="66"/>
      <c r="JSD183" s="83"/>
      <c r="JSE183" s="230"/>
      <c r="JSF183" s="121"/>
      <c r="JSG183" s="80"/>
      <c r="JSH183" s="4"/>
      <c r="JSI183" s="4"/>
      <c r="JSJ183" s="4"/>
      <c r="JSK183" s="4"/>
      <c r="JSL183" s="184"/>
      <c r="JSM183" s="66"/>
      <c r="JSN183" s="83"/>
      <c r="JSO183" s="230"/>
      <c r="JSP183" s="121"/>
      <c r="JSQ183" s="80"/>
      <c r="JSR183" s="4"/>
      <c r="JSS183" s="4"/>
      <c r="JST183" s="4"/>
      <c r="JSU183" s="4"/>
      <c r="JSV183" s="184"/>
      <c r="JSW183" s="66"/>
      <c r="JSX183" s="83"/>
      <c r="JSY183" s="230"/>
      <c r="JSZ183" s="121"/>
      <c r="JTA183" s="80"/>
      <c r="JTB183" s="4"/>
      <c r="JTC183" s="4"/>
      <c r="JTD183" s="4"/>
      <c r="JTE183" s="4"/>
      <c r="JTF183" s="184"/>
      <c r="JTG183" s="66"/>
      <c r="JTH183" s="83"/>
      <c r="JTI183" s="230"/>
      <c r="JTJ183" s="121"/>
      <c r="JTK183" s="80"/>
      <c r="JTL183" s="4"/>
      <c r="JTM183" s="4"/>
      <c r="JTN183" s="4"/>
      <c r="JTO183" s="4"/>
      <c r="JTP183" s="184"/>
      <c r="JTQ183" s="66"/>
      <c r="JTR183" s="83"/>
      <c r="JTS183" s="230"/>
      <c r="JTT183" s="121"/>
      <c r="JTU183" s="80"/>
      <c r="JTV183" s="4"/>
      <c r="JTW183" s="4"/>
      <c r="JTX183" s="4"/>
      <c r="JTY183" s="4"/>
      <c r="JTZ183" s="184"/>
      <c r="JUA183" s="66"/>
      <c r="JUB183" s="83"/>
      <c r="JUC183" s="230"/>
      <c r="JUD183" s="121"/>
      <c r="JUE183" s="80"/>
      <c r="JUF183" s="4"/>
      <c r="JUG183" s="4"/>
      <c r="JUH183" s="4"/>
      <c r="JUI183" s="4"/>
      <c r="JUJ183" s="184"/>
      <c r="JUK183" s="66"/>
      <c r="JUL183" s="83"/>
      <c r="JUM183" s="230"/>
      <c r="JUN183" s="121"/>
      <c r="JUO183" s="80"/>
      <c r="JUP183" s="4"/>
      <c r="JUQ183" s="4"/>
      <c r="JUR183" s="4"/>
      <c r="JUS183" s="4"/>
      <c r="JUT183" s="184"/>
      <c r="JUU183" s="66"/>
      <c r="JUV183" s="83"/>
      <c r="JUW183" s="230"/>
      <c r="JUX183" s="121"/>
      <c r="JUY183" s="80"/>
      <c r="JUZ183" s="4"/>
      <c r="JVA183" s="4"/>
      <c r="JVB183" s="4"/>
      <c r="JVC183" s="4"/>
      <c r="JVD183" s="184"/>
      <c r="JVE183" s="66"/>
      <c r="JVF183" s="83"/>
      <c r="JVG183" s="230"/>
      <c r="JVH183" s="121"/>
      <c r="JVI183" s="80"/>
      <c r="JVJ183" s="4"/>
      <c r="JVK183" s="4"/>
      <c r="JVL183" s="4"/>
      <c r="JVM183" s="4"/>
      <c r="JVN183" s="184"/>
      <c r="JVO183" s="66"/>
      <c r="JVP183" s="83"/>
      <c r="JVQ183" s="230"/>
      <c r="JVR183" s="121"/>
      <c r="JVS183" s="80"/>
      <c r="JVT183" s="4"/>
      <c r="JVU183" s="4"/>
      <c r="JVV183" s="4"/>
      <c r="JVW183" s="4"/>
      <c r="JVX183" s="184"/>
      <c r="JVY183" s="66"/>
      <c r="JVZ183" s="83"/>
      <c r="JWA183" s="230"/>
      <c r="JWB183" s="121"/>
      <c r="JWC183" s="80"/>
      <c r="JWD183" s="4"/>
      <c r="JWE183" s="4"/>
      <c r="JWF183" s="4"/>
      <c r="JWG183" s="4"/>
      <c r="JWH183" s="184"/>
      <c r="JWI183" s="66"/>
      <c r="JWJ183" s="83"/>
      <c r="JWK183" s="230"/>
      <c r="JWL183" s="121"/>
      <c r="JWM183" s="80"/>
      <c r="JWN183" s="4"/>
      <c r="JWO183" s="4"/>
      <c r="JWP183" s="4"/>
      <c r="JWQ183" s="4"/>
      <c r="JWR183" s="184"/>
      <c r="JWS183" s="66"/>
      <c r="JWT183" s="83"/>
      <c r="JWU183" s="230"/>
      <c r="JWV183" s="121"/>
      <c r="JWW183" s="80"/>
      <c r="JWX183" s="4"/>
      <c r="JWY183" s="4"/>
      <c r="JWZ183" s="4"/>
      <c r="JXA183" s="4"/>
      <c r="JXB183" s="184"/>
      <c r="JXC183" s="66"/>
      <c r="JXD183" s="83"/>
      <c r="JXE183" s="230"/>
      <c r="JXF183" s="121"/>
      <c r="JXG183" s="80"/>
      <c r="JXH183" s="4"/>
      <c r="JXI183" s="4"/>
      <c r="JXJ183" s="4"/>
      <c r="JXK183" s="4"/>
      <c r="JXL183" s="184"/>
      <c r="JXM183" s="66"/>
      <c r="JXN183" s="83"/>
      <c r="JXO183" s="230"/>
      <c r="JXP183" s="121"/>
      <c r="JXQ183" s="80"/>
      <c r="JXR183" s="4"/>
      <c r="JXS183" s="4"/>
      <c r="JXT183" s="4"/>
      <c r="JXU183" s="4"/>
      <c r="JXV183" s="184"/>
      <c r="JXW183" s="66"/>
      <c r="JXX183" s="83"/>
      <c r="JXY183" s="230"/>
      <c r="JXZ183" s="121"/>
      <c r="JYA183" s="80"/>
      <c r="JYB183" s="4"/>
      <c r="JYC183" s="4"/>
      <c r="JYD183" s="4"/>
      <c r="JYE183" s="4"/>
      <c r="JYF183" s="184"/>
      <c r="JYG183" s="66"/>
      <c r="JYH183" s="83"/>
      <c r="JYI183" s="230"/>
      <c r="JYJ183" s="121"/>
      <c r="JYK183" s="80"/>
      <c r="JYL183" s="4"/>
      <c r="JYM183" s="4"/>
      <c r="JYN183" s="4"/>
      <c r="JYO183" s="4"/>
      <c r="JYP183" s="184"/>
      <c r="JYQ183" s="66"/>
      <c r="JYR183" s="83"/>
      <c r="JYS183" s="230"/>
      <c r="JYT183" s="121"/>
      <c r="JYU183" s="80"/>
      <c r="JYV183" s="4"/>
      <c r="JYW183" s="4"/>
      <c r="JYX183" s="4"/>
      <c r="JYY183" s="4"/>
      <c r="JYZ183" s="184"/>
      <c r="JZA183" s="66"/>
      <c r="JZB183" s="83"/>
      <c r="JZC183" s="230"/>
      <c r="JZD183" s="121"/>
      <c r="JZE183" s="80"/>
      <c r="JZF183" s="4"/>
      <c r="JZG183" s="4"/>
      <c r="JZH183" s="4"/>
      <c r="JZI183" s="4"/>
      <c r="JZJ183" s="184"/>
      <c r="JZK183" s="66"/>
      <c r="JZL183" s="83"/>
      <c r="JZM183" s="230"/>
      <c r="JZN183" s="121"/>
      <c r="JZO183" s="80"/>
      <c r="JZP183" s="4"/>
      <c r="JZQ183" s="4"/>
      <c r="JZR183" s="4"/>
      <c r="JZS183" s="4"/>
      <c r="JZT183" s="184"/>
      <c r="JZU183" s="66"/>
      <c r="JZV183" s="83"/>
      <c r="JZW183" s="230"/>
      <c r="JZX183" s="121"/>
      <c r="JZY183" s="80"/>
      <c r="JZZ183" s="4"/>
      <c r="KAA183" s="4"/>
      <c r="KAB183" s="4"/>
      <c r="KAC183" s="4"/>
      <c r="KAD183" s="184"/>
      <c r="KAE183" s="66"/>
      <c r="KAF183" s="83"/>
      <c r="KAG183" s="230"/>
      <c r="KAH183" s="121"/>
      <c r="KAI183" s="80"/>
      <c r="KAJ183" s="4"/>
      <c r="KAK183" s="4"/>
      <c r="KAL183" s="4"/>
      <c r="KAM183" s="4"/>
      <c r="KAN183" s="184"/>
      <c r="KAO183" s="66"/>
      <c r="KAP183" s="83"/>
      <c r="KAQ183" s="230"/>
      <c r="KAR183" s="121"/>
      <c r="KAS183" s="80"/>
      <c r="KAT183" s="4"/>
      <c r="KAU183" s="4"/>
      <c r="KAV183" s="4"/>
      <c r="KAW183" s="4"/>
      <c r="KAX183" s="184"/>
      <c r="KAY183" s="66"/>
      <c r="KAZ183" s="83"/>
      <c r="KBA183" s="230"/>
      <c r="KBB183" s="121"/>
      <c r="KBC183" s="80"/>
      <c r="KBD183" s="4"/>
      <c r="KBE183" s="4"/>
      <c r="KBF183" s="4"/>
      <c r="KBG183" s="4"/>
      <c r="KBH183" s="184"/>
      <c r="KBI183" s="66"/>
      <c r="KBJ183" s="83"/>
      <c r="KBK183" s="230"/>
      <c r="KBL183" s="121"/>
      <c r="KBM183" s="80"/>
      <c r="KBN183" s="4"/>
      <c r="KBO183" s="4"/>
      <c r="KBP183" s="4"/>
      <c r="KBQ183" s="4"/>
      <c r="KBR183" s="184"/>
      <c r="KBS183" s="66"/>
      <c r="KBT183" s="83"/>
      <c r="KBU183" s="230"/>
      <c r="KBV183" s="121"/>
      <c r="KBW183" s="80"/>
      <c r="KBX183" s="4"/>
      <c r="KBY183" s="4"/>
      <c r="KBZ183" s="4"/>
      <c r="KCA183" s="4"/>
      <c r="KCB183" s="184"/>
      <c r="KCC183" s="66"/>
      <c r="KCD183" s="83"/>
      <c r="KCE183" s="230"/>
      <c r="KCF183" s="121"/>
      <c r="KCG183" s="80"/>
      <c r="KCH183" s="4"/>
      <c r="KCI183" s="4"/>
      <c r="KCJ183" s="4"/>
      <c r="KCK183" s="4"/>
      <c r="KCL183" s="184"/>
      <c r="KCM183" s="66"/>
      <c r="KCN183" s="83"/>
      <c r="KCO183" s="230"/>
      <c r="KCP183" s="121"/>
      <c r="KCQ183" s="80"/>
      <c r="KCR183" s="4"/>
      <c r="KCS183" s="4"/>
      <c r="KCT183" s="4"/>
      <c r="KCU183" s="4"/>
      <c r="KCV183" s="184"/>
      <c r="KCW183" s="66"/>
      <c r="KCX183" s="83"/>
      <c r="KCY183" s="230"/>
      <c r="KCZ183" s="121"/>
      <c r="KDA183" s="80"/>
      <c r="KDB183" s="4"/>
      <c r="KDC183" s="4"/>
      <c r="KDD183" s="4"/>
      <c r="KDE183" s="4"/>
      <c r="KDF183" s="184"/>
      <c r="KDG183" s="66"/>
      <c r="KDH183" s="83"/>
      <c r="KDI183" s="230"/>
      <c r="KDJ183" s="121"/>
      <c r="KDK183" s="80"/>
      <c r="KDL183" s="4"/>
      <c r="KDM183" s="4"/>
      <c r="KDN183" s="4"/>
      <c r="KDO183" s="4"/>
      <c r="KDP183" s="184"/>
      <c r="KDQ183" s="66"/>
      <c r="KDR183" s="83"/>
      <c r="KDS183" s="230"/>
      <c r="KDT183" s="121"/>
      <c r="KDU183" s="80"/>
      <c r="KDV183" s="4"/>
      <c r="KDW183" s="4"/>
      <c r="KDX183" s="4"/>
      <c r="KDY183" s="4"/>
      <c r="KDZ183" s="184"/>
      <c r="KEA183" s="66"/>
      <c r="KEB183" s="83"/>
      <c r="KEC183" s="230"/>
      <c r="KED183" s="121"/>
      <c r="KEE183" s="80"/>
      <c r="KEF183" s="4"/>
      <c r="KEG183" s="4"/>
      <c r="KEH183" s="4"/>
      <c r="KEI183" s="4"/>
      <c r="KEJ183" s="184"/>
      <c r="KEK183" s="66"/>
      <c r="KEL183" s="83"/>
      <c r="KEM183" s="230"/>
      <c r="KEN183" s="121"/>
      <c r="KEO183" s="80"/>
      <c r="KEP183" s="4"/>
      <c r="KEQ183" s="4"/>
      <c r="KER183" s="4"/>
      <c r="KES183" s="4"/>
      <c r="KET183" s="184"/>
      <c r="KEU183" s="66"/>
      <c r="KEV183" s="83"/>
      <c r="KEW183" s="230"/>
      <c r="KEX183" s="121"/>
      <c r="KEY183" s="80"/>
      <c r="KEZ183" s="4"/>
      <c r="KFA183" s="4"/>
      <c r="KFB183" s="4"/>
      <c r="KFC183" s="4"/>
      <c r="KFD183" s="184"/>
      <c r="KFE183" s="66"/>
      <c r="KFF183" s="83"/>
      <c r="KFG183" s="230"/>
      <c r="KFH183" s="121"/>
      <c r="KFI183" s="80"/>
      <c r="KFJ183" s="4"/>
      <c r="KFK183" s="4"/>
      <c r="KFL183" s="4"/>
      <c r="KFM183" s="4"/>
      <c r="KFN183" s="184"/>
      <c r="KFO183" s="66"/>
      <c r="KFP183" s="83"/>
      <c r="KFQ183" s="230"/>
      <c r="KFR183" s="121"/>
      <c r="KFS183" s="80"/>
      <c r="KFT183" s="4"/>
      <c r="KFU183" s="4"/>
      <c r="KFV183" s="4"/>
      <c r="KFW183" s="4"/>
      <c r="KFX183" s="184"/>
      <c r="KFY183" s="66"/>
      <c r="KFZ183" s="83"/>
      <c r="KGA183" s="230"/>
      <c r="KGB183" s="121"/>
      <c r="KGC183" s="80"/>
      <c r="KGD183" s="4"/>
      <c r="KGE183" s="4"/>
      <c r="KGF183" s="4"/>
      <c r="KGG183" s="4"/>
      <c r="KGH183" s="184"/>
      <c r="KGI183" s="66"/>
      <c r="KGJ183" s="83"/>
      <c r="KGK183" s="230"/>
      <c r="KGL183" s="121"/>
      <c r="KGM183" s="80"/>
      <c r="KGN183" s="4"/>
      <c r="KGO183" s="4"/>
      <c r="KGP183" s="4"/>
      <c r="KGQ183" s="4"/>
      <c r="KGR183" s="184"/>
      <c r="KGS183" s="66"/>
      <c r="KGT183" s="83"/>
      <c r="KGU183" s="230"/>
      <c r="KGV183" s="121"/>
      <c r="KGW183" s="80"/>
      <c r="KGX183" s="4"/>
      <c r="KGY183" s="4"/>
      <c r="KGZ183" s="4"/>
      <c r="KHA183" s="4"/>
      <c r="KHB183" s="184"/>
      <c r="KHC183" s="66"/>
      <c r="KHD183" s="83"/>
      <c r="KHE183" s="230"/>
      <c r="KHF183" s="121"/>
      <c r="KHG183" s="80"/>
      <c r="KHH183" s="4"/>
      <c r="KHI183" s="4"/>
      <c r="KHJ183" s="4"/>
      <c r="KHK183" s="4"/>
      <c r="KHL183" s="184"/>
      <c r="KHM183" s="66"/>
      <c r="KHN183" s="83"/>
      <c r="KHO183" s="230"/>
      <c r="KHP183" s="121"/>
      <c r="KHQ183" s="80"/>
      <c r="KHR183" s="4"/>
      <c r="KHS183" s="4"/>
      <c r="KHT183" s="4"/>
      <c r="KHU183" s="4"/>
      <c r="KHV183" s="184"/>
      <c r="KHW183" s="66"/>
      <c r="KHX183" s="83"/>
      <c r="KHY183" s="230"/>
      <c r="KHZ183" s="121"/>
      <c r="KIA183" s="80"/>
      <c r="KIB183" s="4"/>
      <c r="KIC183" s="4"/>
      <c r="KID183" s="4"/>
      <c r="KIE183" s="4"/>
      <c r="KIF183" s="184"/>
      <c r="KIG183" s="66"/>
      <c r="KIH183" s="83"/>
      <c r="KII183" s="230"/>
      <c r="KIJ183" s="121"/>
      <c r="KIK183" s="80"/>
      <c r="KIL183" s="4"/>
      <c r="KIM183" s="4"/>
      <c r="KIN183" s="4"/>
      <c r="KIO183" s="4"/>
      <c r="KIP183" s="184"/>
      <c r="KIQ183" s="66"/>
      <c r="KIR183" s="83"/>
      <c r="KIS183" s="230"/>
      <c r="KIT183" s="121"/>
      <c r="KIU183" s="80"/>
      <c r="KIV183" s="4"/>
      <c r="KIW183" s="4"/>
      <c r="KIX183" s="4"/>
      <c r="KIY183" s="4"/>
      <c r="KIZ183" s="184"/>
      <c r="KJA183" s="66"/>
      <c r="KJB183" s="83"/>
      <c r="KJC183" s="230"/>
      <c r="KJD183" s="121"/>
      <c r="KJE183" s="80"/>
      <c r="KJF183" s="4"/>
      <c r="KJG183" s="4"/>
      <c r="KJH183" s="4"/>
      <c r="KJI183" s="4"/>
      <c r="KJJ183" s="184"/>
      <c r="KJK183" s="66"/>
      <c r="KJL183" s="83"/>
      <c r="KJM183" s="230"/>
      <c r="KJN183" s="121"/>
      <c r="KJO183" s="80"/>
      <c r="KJP183" s="4"/>
      <c r="KJQ183" s="4"/>
      <c r="KJR183" s="4"/>
      <c r="KJS183" s="4"/>
      <c r="KJT183" s="184"/>
      <c r="KJU183" s="66"/>
      <c r="KJV183" s="83"/>
      <c r="KJW183" s="230"/>
      <c r="KJX183" s="121"/>
      <c r="KJY183" s="80"/>
      <c r="KJZ183" s="4"/>
      <c r="KKA183" s="4"/>
      <c r="KKB183" s="4"/>
      <c r="KKC183" s="4"/>
      <c r="KKD183" s="184"/>
      <c r="KKE183" s="66"/>
      <c r="KKF183" s="83"/>
      <c r="KKG183" s="230"/>
      <c r="KKH183" s="121"/>
      <c r="KKI183" s="80"/>
      <c r="KKJ183" s="4"/>
      <c r="KKK183" s="4"/>
      <c r="KKL183" s="4"/>
      <c r="KKM183" s="4"/>
      <c r="KKN183" s="184"/>
      <c r="KKO183" s="66"/>
      <c r="KKP183" s="83"/>
      <c r="KKQ183" s="230"/>
      <c r="KKR183" s="121"/>
      <c r="KKS183" s="80"/>
      <c r="KKT183" s="4"/>
      <c r="KKU183" s="4"/>
      <c r="KKV183" s="4"/>
      <c r="KKW183" s="4"/>
      <c r="KKX183" s="184"/>
      <c r="KKY183" s="66"/>
      <c r="KKZ183" s="83"/>
      <c r="KLA183" s="230"/>
      <c r="KLB183" s="121"/>
      <c r="KLC183" s="80"/>
      <c r="KLD183" s="4"/>
      <c r="KLE183" s="4"/>
      <c r="KLF183" s="4"/>
      <c r="KLG183" s="4"/>
      <c r="KLH183" s="184"/>
      <c r="KLI183" s="66"/>
      <c r="KLJ183" s="83"/>
      <c r="KLK183" s="230"/>
      <c r="KLL183" s="121"/>
      <c r="KLM183" s="80"/>
      <c r="KLN183" s="4"/>
      <c r="KLO183" s="4"/>
      <c r="KLP183" s="4"/>
      <c r="KLQ183" s="4"/>
      <c r="KLR183" s="184"/>
      <c r="KLS183" s="66"/>
      <c r="KLT183" s="83"/>
      <c r="KLU183" s="230"/>
      <c r="KLV183" s="121"/>
      <c r="KLW183" s="80"/>
      <c r="KLX183" s="4"/>
      <c r="KLY183" s="4"/>
      <c r="KLZ183" s="4"/>
      <c r="KMA183" s="4"/>
      <c r="KMB183" s="184"/>
      <c r="KMC183" s="66"/>
      <c r="KMD183" s="83"/>
      <c r="KME183" s="230"/>
      <c r="KMF183" s="121"/>
      <c r="KMG183" s="80"/>
      <c r="KMH183" s="4"/>
      <c r="KMI183" s="4"/>
      <c r="KMJ183" s="4"/>
      <c r="KMK183" s="4"/>
      <c r="KML183" s="184"/>
      <c r="KMM183" s="66"/>
      <c r="KMN183" s="83"/>
      <c r="KMO183" s="230"/>
      <c r="KMP183" s="121"/>
      <c r="KMQ183" s="80"/>
      <c r="KMR183" s="4"/>
      <c r="KMS183" s="4"/>
      <c r="KMT183" s="4"/>
      <c r="KMU183" s="4"/>
      <c r="KMV183" s="184"/>
      <c r="KMW183" s="66"/>
      <c r="KMX183" s="83"/>
      <c r="KMY183" s="230"/>
      <c r="KMZ183" s="121"/>
      <c r="KNA183" s="80"/>
      <c r="KNB183" s="4"/>
      <c r="KNC183" s="4"/>
      <c r="KND183" s="4"/>
      <c r="KNE183" s="4"/>
      <c r="KNF183" s="184"/>
      <c r="KNG183" s="66"/>
      <c r="KNH183" s="83"/>
      <c r="KNI183" s="230"/>
      <c r="KNJ183" s="121"/>
      <c r="KNK183" s="80"/>
      <c r="KNL183" s="4"/>
      <c r="KNM183" s="4"/>
      <c r="KNN183" s="4"/>
      <c r="KNO183" s="4"/>
      <c r="KNP183" s="184"/>
      <c r="KNQ183" s="66"/>
      <c r="KNR183" s="83"/>
      <c r="KNS183" s="230"/>
      <c r="KNT183" s="121"/>
      <c r="KNU183" s="80"/>
      <c r="KNV183" s="4"/>
      <c r="KNW183" s="4"/>
      <c r="KNX183" s="4"/>
      <c r="KNY183" s="4"/>
      <c r="KNZ183" s="184"/>
      <c r="KOA183" s="66"/>
      <c r="KOB183" s="83"/>
      <c r="KOC183" s="230"/>
      <c r="KOD183" s="121"/>
      <c r="KOE183" s="80"/>
      <c r="KOF183" s="4"/>
      <c r="KOG183" s="4"/>
      <c r="KOH183" s="4"/>
      <c r="KOI183" s="4"/>
      <c r="KOJ183" s="184"/>
      <c r="KOK183" s="66"/>
      <c r="KOL183" s="83"/>
      <c r="KOM183" s="230"/>
      <c r="KON183" s="121"/>
      <c r="KOO183" s="80"/>
      <c r="KOP183" s="4"/>
      <c r="KOQ183" s="4"/>
      <c r="KOR183" s="4"/>
      <c r="KOS183" s="4"/>
      <c r="KOT183" s="184"/>
      <c r="KOU183" s="66"/>
      <c r="KOV183" s="83"/>
      <c r="KOW183" s="230"/>
      <c r="KOX183" s="121"/>
      <c r="KOY183" s="80"/>
      <c r="KOZ183" s="4"/>
      <c r="KPA183" s="4"/>
      <c r="KPB183" s="4"/>
      <c r="KPC183" s="4"/>
      <c r="KPD183" s="184"/>
      <c r="KPE183" s="66"/>
      <c r="KPF183" s="83"/>
      <c r="KPG183" s="230"/>
      <c r="KPH183" s="121"/>
      <c r="KPI183" s="80"/>
      <c r="KPJ183" s="4"/>
      <c r="KPK183" s="4"/>
      <c r="KPL183" s="4"/>
      <c r="KPM183" s="4"/>
      <c r="KPN183" s="184"/>
      <c r="KPO183" s="66"/>
      <c r="KPP183" s="83"/>
      <c r="KPQ183" s="230"/>
      <c r="KPR183" s="121"/>
      <c r="KPS183" s="80"/>
      <c r="KPT183" s="4"/>
      <c r="KPU183" s="4"/>
      <c r="KPV183" s="4"/>
      <c r="KPW183" s="4"/>
      <c r="KPX183" s="184"/>
      <c r="KPY183" s="66"/>
      <c r="KPZ183" s="83"/>
      <c r="KQA183" s="230"/>
      <c r="KQB183" s="121"/>
      <c r="KQC183" s="80"/>
      <c r="KQD183" s="4"/>
      <c r="KQE183" s="4"/>
      <c r="KQF183" s="4"/>
      <c r="KQG183" s="4"/>
      <c r="KQH183" s="184"/>
      <c r="KQI183" s="66"/>
      <c r="KQJ183" s="83"/>
      <c r="KQK183" s="230"/>
      <c r="KQL183" s="121"/>
      <c r="KQM183" s="80"/>
      <c r="KQN183" s="4"/>
      <c r="KQO183" s="4"/>
      <c r="KQP183" s="4"/>
      <c r="KQQ183" s="4"/>
      <c r="KQR183" s="184"/>
      <c r="KQS183" s="66"/>
      <c r="KQT183" s="83"/>
      <c r="KQU183" s="230"/>
      <c r="KQV183" s="121"/>
      <c r="KQW183" s="80"/>
      <c r="KQX183" s="4"/>
      <c r="KQY183" s="4"/>
      <c r="KQZ183" s="4"/>
      <c r="KRA183" s="4"/>
      <c r="KRB183" s="184"/>
      <c r="KRC183" s="66"/>
      <c r="KRD183" s="83"/>
      <c r="KRE183" s="230"/>
      <c r="KRF183" s="121"/>
      <c r="KRG183" s="80"/>
      <c r="KRH183" s="4"/>
      <c r="KRI183" s="4"/>
      <c r="KRJ183" s="4"/>
      <c r="KRK183" s="4"/>
      <c r="KRL183" s="184"/>
      <c r="KRM183" s="66"/>
      <c r="KRN183" s="83"/>
      <c r="KRO183" s="230"/>
      <c r="KRP183" s="121"/>
      <c r="KRQ183" s="80"/>
      <c r="KRR183" s="4"/>
      <c r="KRS183" s="4"/>
      <c r="KRT183" s="4"/>
      <c r="KRU183" s="4"/>
      <c r="KRV183" s="184"/>
      <c r="KRW183" s="66"/>
      <c r="KRX183" s="83"/>
      <c r="KRY183" s="230"/>
      <c r="KRZ183" s="121"/>
      <c r="KSA183" s="80"/>
      <c r="KSB183" s="4"/>
      <c r="KSC183" s="4"/>
      <c r="KSD183" s="4"/>
      <c r="KSE183" s="4"/>
      <c r="KSF183" s="184"/>
      <c r="KSG183" s="66"/>
      <c r="KSH183" s="83"/>
      <c r="KSI183" s="230"/>
      <c r="KSJ183" s="121"/>
      <c r="KSK183" s="80"/>
      <c r="KSL183" s="4"/>
      <c r="KSM183" s="4"/>
      <c r="KSN183" s="4"/>
      <c r="KSO183" s="4"/>
      <c r="KSP183" s="184"/>
      <c r="KSQ183" s="66"/>
      <c r="KSR183" s="83"/>
      <c r="KSS183" s="230"/>
      <c r="KST183" s="121"/>
      <c r="KSU183" s="80"/>
      <c r="KSV183" s="4"/>
      <c r="KSW183" s="4"/>
      <c r="KSX183" s="4"/>
      <c r="KSY183" s="4"/>
      <c r="KSZ183" s="184"/>
      <c r="KTA183" s="66"/>
      <c r="KTB183" s="83"/>
      <c r="KTC183" s="230"/>
      <c r="KTD183" s="121"/>
      <c r="KTE183" s="80"/>
      <c r="KTF183" s="4"/>
      <c r="KTG183" s="4"/>
      <c r="KTH183" s="4"/>
      <c r="KTI183" s="4"/>
      <c r="KTJ183" s="184"/>
      <c r="KTK183" s="66"/>
      <c r="KTL183" s="83"/>
      <c r="KTM183" s="230"/>
      <c r="KTN183" s="121"/>
      <c r="KTO183" s="80"/>
      <c r="KTP183" s="4"/>
      <c r="KTQ183" s="4"/>
      <c r="KTR183" s="4"/>
      <c r="KTS183" s="4"/>
      <c r="KTT183" s="184"/>
      <c r="KTU183" s="66"/>
      <c r="KTV183" s="83"/>
      <c r="KTW183" s="230"/>
      <c r="KTX183" s="121"/>
      <c r="KTY183" s="80"/>
      <c r="KTZ183" s="4"/>
      <c r="KUA183" s="4"/>
      <c r="KUB183" s="4"/>
      <c r="KUC183" s="4"/>
      <c r="KUD183" s="184"/>
      <c r="KUE183" s="66"/>
      <c r="KUF183" s="83"/>
      <c r="KUG183" s="230"/>
      <c r="KUH183" s="121"/>
      <c r="KUI183" s="80"/>
      <c r="KUJ183" s="4"/>
      <c r="KUK183" s="4"/>
      <c r="KUL183" s="4"/>
      <c r="KUM183" s="4"/>
      <c r="KUN183" s="184"/>
      <c r="KUO183" s="66"/>
      <c r="KUP183" s="83"/>
      <c r="KUQ183" s="230"/>
      <c r="KUR183" s="121"/>
      <c r="KUS183" s="80"/>
      <c r="KUT183" s="4"/>
      <c r="KUU183" s="4"/>
      <c r="KUV183" s="4"/>
      <c r="KUW183" s="4"/>
      <c r="KUX183" s="184"/>
      <c r="KUY183" s="66"/>
      <c r="KUZ183" s="83"/>
      <c r="KVA183" s="230"/>
      <c r="KVB183" s="121"/>
      <c r="KVC183" s="80"/>
      <c r="KVD183" s="4"/>
      <c r="KVE183" s="4"/>
      <c r="KVF183" s="4"/>
      <c r="KVG183" s="4"/>
      <c r="KVH183" s="184"/>
      <c r="KVI183" s="66"/>
      <c r="KVJ183" s="83"/>
      <c r="KVK183" s="230"/>
      <c r="KVL183" s="121"/>
      <c r="KVM183" s="80"/>
      <c r="KVN183" s="4"/>
      <c r="KVO183" s="4"/>
      <c r="KVP183" s="4"/>
      <c r="KVQ183" s="4"/>
      <c r="KVR183" s="184"/>
      <c r="KVS183" s="66"/>
      <c r="KVT183" s="83"/>
      <c r="KVU183" s="230"/>
      <c r="KVV183" s="121"/>
      <c r="KVW183" s="80"/>
      <c r="KVX183" s="4"/>
      <c r="KVY183" s="4"/>
      <c r="KVZ183" s="4"/>
      <c r="KWA183" s="4"/>
      <c r="KWB183" s="184"/>
      <c r="KWC183" s="66"/>
      <c r="KWD183" s="83"/>
      <c r="KWE183" s="230"/>
      <c r="KWF183" s="121"/>
      <c r="KWG183" s="80"/>
      <c r="KWH183" s="4"/>
      <c r="KWI183" s="4"/>
      <c r="KWJ183" s="4"/>
      <c r="KWK183" s="4"/>
      <c r="KWL183" s="184"/>
      <c r="KWM183" s="66"/>
      <c r="KWN183" s="83"/>
      <c r="KWO183" s="230"/>
      <c r="KWP183" s="121"/>
      <c r="KWQ183" s="80"/>
      <c r="KWR183" s="4"/>
      <c r="KWS183" s="4"/>
      <c r="KWT183" s="4"/>
      <c r="KWU183" s="4"/>
      <c r="KWV183" s="184"/>
      <c r="KWW183" s="66"/>
      <c r="KWX183" s="83"/>
      <c r="KWY183" s="230"/>
      <c r="KWZ183" s="121"/>
      <c r="KXA183" s="80"/>
      <c r="KXB183" s="4"/>
      <c r="KXC183" s="4"/>
      <c r="KXD183" s="4"/>
      <c r="KXE183" s="4"/>
      <c r="KXF183" s="184"/>
      <c r="KXG183" s="66"/>
      <c r="KXH183" s="83"/>
      <c r="KXI183" s="230"/>
      <c r="KXJ183" s="121"/>
      <c r="KXK183" s="80"/>
      <c r="KXL183" s="4"/>
      <c r="KXM183" s="4"/>
      <c r="KXN183" s="4"/>
      <c r="KXO183" s="4"/>
      <c r="KXP183" s="184"/>
      <c r="KXQ183" s="66"/>
      <c r="KXR183" s="83"/>
      <c r="KXS183" s="230"/>
      <c r="KXT183" s="121"/>
      <c r="KXU183" s="80"/>
      <c r="KXV183" s="4"/>
      <c r="KXW183" s="4"/>
      <c r="KXX183" s="4"/>
      <c r="KXY183" s="4"/>
      <c r="KXZ183" s="184"/>
      <c r="KYA183" s="66"/>
      <c r="KYB183" s="83"/>
      <c r="KYC183" s="230"/>
      <c r="KYD183" s="121"/>
      <c r="KYE183" s="80"/>
      <c r="KYF183" s="4"/>
      <c r="KYG183" s="4"/>
      <c r="KYH183" s="4"/>
      <c r="KYI183" s="4"/>
      <c r="KYJ183" s="184"/>
      <c r="KYK183" s="66"/>
      <c r="KYL183" s="83"/>
      <c r="KYM183" s="230"/>
      <c r="KYN183" s="121"/>
      <c r="KYO183" s="80"/>
      <c r="KYP183" s="4"/>
      <c r="KYQ183" s="4"/>
      <c r="KYR183" s="4"/>
      <c r="KYS183" s="4"/>
      <c r="KYT183" s="184"/>
      <c r="KYU183" s="66"/>
      <c r="KYV183" s="83"/>
      <c r="KYW183" s="230"/>
      <c r="KYX183" s="121"/>
      <c r="KYY183" s="80"/>
      <c r="KYZ183" s="4"/>
      <c r="KZA183" s="4"/>
      <c r="KZB183" s="4"/>
      <c r="KZC183" s="4"/>
      <c r="KZD183" s="184"/>
      <c r="KZE183" s="66"/>
      <c r="KZF183" s="83"/>
      <c r="KZG183" s="230"/>
      <c r="KZH183" s="121"/>
      <c r="KZI183" s="80"/>
      <c r="KZJ183" s="4"/>
      <c r="KZK183" s="4"/>
      <c r="KZL183" s="4"/>
      <c r="KZM183" s="4"/>
      <c r="KZN183" s="184"/>
      <c r="KZO183" s="66"/>
      <c r="KZP183" s="83"/>
      <c r="KZQ183" s="230"/>
      <c r="KZR183" s="121"/>
      <c r="KZS183" s="80"/>
      <c r="KZT183" s="4"/>
      <c r="KZU183" s="4"/>
      <c r="KZV183" s="4"/>
      <c r="KZW183" s="4"/>
      <c r="KZX183" s="184"/>
      <c r="KZY183" s="66"/>
      <c r="KZZ183" s="83"/>
      <c r="LAA183" s="230"/>
      <c r="LAB183" s="121"/>
      <c r="LAC183" s="80"/>
      <c r="LAD183" s="4"/>
      <c r="LAE183" s="4"/>
      <c r="LAF183" s="4"/>
      <c r="LAG183" s="4"/>
      <c r="LAH183" s="184"/>
      <c r="LAI183" s="66"/>
      <c r="LAJ183" s="83"/>
      <c r="LAK183" s="230"/>
      <c r="LAL183" s="121"/>
      <c r="LAM183" s="80"/>
      <c r="LAN183" s="4"/>
      <c r="LAO183" s="4"/>
      <c r="LAP183" s="4"/>
      <c r="LAQ183" s="4"/>
      <c r="LAR183" s="184"/>
      <c r="LAS183" s="66"/>
      <c r="LAT183" s="83"/>
      <c r="LAU183" s="230"/>
      <c r="LAV183" s="121"/>
      <c r="LAW183" s="80"/>
      <c r="LAX183" s="4"/>
      <c r="LAY183" s="4"/>
      <c r="LAZ183" s="4"/>
      <c r="LBA183" s="4"/>
      <c r="LBB183" s="184"/>
      <c r="LBC183" s="66"/>
      <c r="LBD183" s="83"/>
      <c r="LBE183" s="230"/>
      <c r="LBF183" s="121"/>
      <c r="LBG183" s="80"/>
      <c r="LBH183" s="4"/>
      <c r="LBI183" s="4"/>
      <c r="LBJ183" s="4"/>
      <c r="LBK183" s="4"/>
      <c r="LBL183" s="184"/>
      <c r="LBM183" s="66"/>
      <c r="LBN183" s="83"/>
      <c r="LBO183" s="230"/>
      <c r="LBP183" s="121"/>
      <c r="LBQ183" s="80"/>
      <c r="LBR183" s="4"/>
      <c r="LBS183" s="4"/>
      <c r="LBT183" s="4"/>
      <c r="LBU183" s="4"/>
      <c r="LBV183" s="184"/>
      <c r="LBW183" s="66"/>
      <c r="LBX183" s="83"/>
      <c r="LBY183" s="230"/>
      <c r="LBZ183" s="121"/>
      <c r="LCA183" s="80"/>
      <c r="LCB183" s="4"/>
      <c r="LCC183" s="4"/>
      <c r="LCD183" s="4"/>
      <c r="LCE183" s="4"/>
      <c r="LCF183" s="184"/>
      <c r="LCG183" s="66"/>
      <c r="LCH183" s="83"/>
      <c r="LCI183" s="230"/>
      <c r="LCJ183" s="121"/>
      <c r="LCK183" s="80"/>
      <c r="LCL183" s="4"/>
      <c r="LCM183" s="4"/>
      <c r="LCN183" s="4"/>
      <c r="LCO183" s="4"/>
      <c r="LCP183" s="184"/>
      <c r="LCQ183" s="66"/>
      <c r="LCR183" s="83"/>
      <c r="LCS183" s="230"/>
      <c r="LCT183" s="121"/>
      <c r="LCU183" s="80"/>
      <c r="LCV183" s="4"/>
      <c r="LCW183" s="4"/>
      <c r="LCX183" s="4"/>
      <c r="LCY183" s="4"/>
      <c r="LCZ183" s="184"/>
      <c r="LDA183" s="66"/>
      <c r="LDB183" s="83"/>
      <c r="LDC183" s="230"/>
      <c r="LDD183" s="121"/>
      <c r="LDE183" s="80"/>
      <c r="LDF183" s="4"/>
      <c r="LDG183" s="4"/>
      <c r="LDH183" s="4"/>
      <c r="LDI183" s="4"/>
      <c r="LDJ183" s="184"/>
      <c r="LDK183" s="66"/>
      <c r="LDL183" s="83"/>
      <c r="LDM183" s="230"/>
      <c r="LDN183" s="121"/>
      <c r="LDO183" s="80"/>
      <c r="LDP183" s="4"/>
      <c r="LDQ183" s="4"/>
      <c r="LDR183" s="4"/>
      <c r="LDS183" s="4"/>
      <c r="LDT183" s="184"/>
      <c r="LDU183" s="66"/>
      <c r="LDV183" s="83"/>
      <c r="LDW183" s="230"/>
      <c r="LDX183" s="121"/>
      <c r="LDY183" s="80"/>
      <c r="LDZ183" s="4"/>
      <c r="LEA183" s="4"/>
      <c r="LEB183" s="4"/>
      <c r="LEC183" s="4"/>
      <c r="LED183" s="184"/>
      <c r="LEE183" s="66"/>
      <c r="LEF183" s="83"/>
      <c r="LEG183" s="230"/>
      <c r="LEH183" s="121"/>
      <c r="LEI183" s="80"/>
      <c r="LEJ183" s="4"/>
      <c r="LEK183" s="4"/>
      <c r="LEL183" s="4"/>
      <c r="LEM183" s="4"/>
      <c r="LEN183" s="184"/>
      <c r="LEO183" s="66"/>
      <c r="LEP183" s="83"/>
      <c r="LEQ183" s="230"/>
      <c r="LER183" s="121"/>
      <c r="LES183" s="80"/>
      <c r="LET183" s="4"/>
      <c r="LEU183" s="4"/>
      <c r="LEV183" s="4"/>
      <c r="LEW183" s="4"/>
      <c r="LEX183" s="184"/>
      <c r="LEY183" s="66"/>
      <c r="LEZ183" s="83"/>
      <c r="LFA183" s="230"/>
      <c r="LFB183" s="121"/>
      <c r="LFC183" s="80"/>
      <c r="LFD183" s="4"/>
      <c r="LFE183" s="4"/>
      <c r="LFF183" s="4"/>
      <c r="LFG183" s="4"/>
      <c r="LFH183" s="184"/>
      <c r="LFI183" s="66"/>
      <c r="LFJ183" s="83"/>
      <c r="LFK183" s="230"/>
      <c r="LFL183" s="121"/>
      <c r="LFM183" s="80"/>
      <c r="LFN183" s="4"/>
      <c r="LFO183" s="4"/>
      <c r="LFP183" s="4"/>
      <c r="LFQ183" s="4"/>
      <c r="LFR183" s="184"/>
      <c r="LFS183" s="66"/>
      <c r="LFT183" s="83"/>
      <c r="LFU183" s="230"/>
      <c r="LFV183" s="121"/>
      <c r="LFW183" s="80"/>
      <c r="LFX183" s="4"/>
      <c r="LFY183" s="4"/>
      <c r="LFZ183" s="4"/>
      <c r="LGA183" s="4"/>
      <c r="LGB183" s="184"/>
      <c r="LGC183" s="66"/>
      <c r="LGD183" s="83"/>
      <c r="LGE183" s="230"/>
      <c r="LGF183" s="121"/>
      <c r="LGG183" s="80"/>
      <c r="LGH183" s="4"/>
      <c r="LGI183" s="4"/>
      <c r="LGJ183" s="4"/>
      <c r="LGK183" s="4"/>
      <c r="LGL183" s="184"/>
      <c r="LGM183" s="66"/>
      <c r="LGN183" s="83"/>
      <c r="LGO183" s="230"/>
      <c r="LGP183" s="121"/>
      <c r="LGQ183" s="80"/>
      <c r="LGR183" s="4"/>
      <c r="LGS183" s="4"/>
      <c r="LGT183" s="4"/>
      <c r="LGU183" s="4"/>
      <c r="LGV183" s="184"/>
      <c r="LGW183" s="66"/>
      <c r="LGX183" s="83"/>
      <c r="LGY183" s="230"/>
      <c r="LGZ183" s="121"/>
      <c r="LHA183" s="80"/>
      <c r="LHB183" s="4"/>
      <c r="LHC183" s="4"/>
      <c r="LHD183" s="4"/>
      <c r="LHE183" s="4"/>
      <c r="LHF183" s="184"/>
      <c r="LHG183" s="66"/>
      <c r="LHH183" s="83"/>
      <c r="LHI183" s="230"/>
      <c r="LHJ183" s="121"/>
      <c r="LHK183" s="80"/>
      <c r="LHL183" s="4"/>
      <c r="LHM183" s="4"/>
      <c r="LHN183" s="4"/>
      <c r="LHO183" s="4"/>
      <c r="LHP183" s="184"/>
      <c r="LHQ183" s="66"/>
      <c r="LHR183" s="83"/>
      <c r="LHS183" s="230"/>
      <c r="LHT183" s="121"/>
      <c r="LHU183" s="80"/>
      <c r="LHV183" s="4"/>
      <c r="LHW183" s="4"/>
      <c r="LHX183" s="4"/>
      <c r="LHY183" s="4"/>
      <c r="LHZ183" s="184"/>
      <c r="LIA183" s="66"/>
      <c r="LIB183" s="83"/>
      <c r="LIC183" s="230"/>
      <c r="LID183" s="121"/>
      <c r="LIE183" s="80"/>
      <c r="LIF183" s="4"/>
      <c r="LIG183" s="4"/>
      <c r="LIH183" s="4"/>
      <c r="LII183" s="4"/>
      <c r="LIJ183" s="184"/>
      <c r="LIK183" s="66"/>
      <c r="LIL183" s="83"/>
      <c r="LIM183" s="230"/>
      <c r="LIN183" s="121"/>
      <c r="LIO183" s="80"/>
      <c r="LIP183" s="4"/>
      <c r="LIQ183" s="4"/>
      <c r="LIR183" s="4"/>
      <c r="LIS183" s="4"/>
      <c r="LIT183" s="184"/>
      <c r="LIU183" s="66"/>
      <c r="LIV183" s="83"/>
      <c r="LIW183" s="230"/>
      <c r="LIX183" s="121"/>
      <c r="LIY183" s="80"/>
      <c r="LIZ183" s="4"/>
      <c r="LJA183" s="4"/>
      <c r="LJB183" s="4"/>
      <c r="LJC183" s="4"/>
      <c r="LJD183" s="184"/>
      <c r="LJE183" s="66"/>
      <c r="LJF183" s="83"/>
      <c r="LJG183" s="230"/>
      <c r="LJH183" s="121"/>
      <c r="LJI183" s="80"/>
      <c r="LJJ183" s="4"/>
      <c r="LJK183" s="4"/>
      <c r="LJL183" s="4"/>
      <c r="LJM183" s="4"/>
      <c r="LJN183" s="184"/>
      <c r="LJO183" s="66"/>
      <c r="LJP183" s="83"/>
      <c r="LJQ183" s="230"/>
      <c r="LJR183" s="121"/>
      <c r="LJS183" s="80"/>
      <c r="LJT183" s="4"/>
      <c r="LJU183" s="4"/>
      <c r="LJV183" s="4"/>
      <c r="LJW183" s="4"/>
      <c r="LJX183" s="184"/>
      <c r="LJY183" s="66"/>
      <c r="LJZ183" s="83"/>
      <c r="LKA183" s="230"/>
      <c r="LKB183" s="121"/>
      <c r="LKC183" s="80"/>
      <c r="LKD183" s="4"/>
      <c r="LKE183" s="4"/>
      <c r="LKF183" s="4"/>
      <c r="LKG183" s="4"/>
      <c r="LKH183" s="184"/>
      <c r="LKI183" s="66"/>
      <c r="LKJ183" s="83"/>
      <c r="LKK183" s="230"/>
      <c r="LKL183" s="121"/>
      <c r="LKM183" s="80"/>
      <c r="LKN183" s="4"/>
      <c r="LKO183" s="4"/>
      <c r="LKP183" s="4"/>
      <c r="LKQ183" s="4"/>
      <c r="LKR183" s="184"/>
      <c r="LKS183" s="66"/>
      <c r="LKT183" s="83"/>
      <c r="LKU183" s="230"/>
      <c r="LKV183" s="121"/>
      <c r="LKW183" s="80"/>
      <c r="LKX183" s="4"/>
      <c r="LKY183" s="4"/>
      <c r="LKZ183" s="4"/>
      <c r="LLA183" s="4"/>
      <c r="LLB183" s="184"/>
      <c r="LLC183" s="66"/>
      <c r="LLD183" s="83"/>
      <c r="LLE183" s="230"/>
      <c r="LLF183" s="121"/>
      <c r="LLG183" s="80"/>
      <c r="LLH183" s="4"/>
      <c r="LLI183" s="4"/>
      <c r="LLJ183" s="4"/>
      <c r="LLK183" s="4"/>
      <c r="LLL183" s="184"/>
      <c r="LLM183" s="66"/>
      <c r="LLN183" s="83"/>
      <c r="LLO183" s="230"/>
      <c r="LLP183" s="121"/>
      <c r="LLQ183" s="80"/>
      <c r="LLR183" s="4"/>
      <c r="LLS183" s="4"/>
      <c r="LLT183" s="4"/>
      <c r="LLU183" s="4"/>
      <c r="LLV183" s="184"/>
      <c r="LLW183" s="66"/>
      <c r="LLX183" s="83"/>
      <c r="LLY183" s="230"/>
      <c r="LLZ183" s="121"/>
      <c r="LMA183" s="80"/>
      <c r="LMB183" s="4"/>
      <c r="LMC183" s="4"/>
      <c r="LMD183" s="4"/>
      <c r="LME183" s="4"/>
      <c r="LMF183" s="184"/>
      <c r="LMG183" s="66"/>
      <c r="LMH183" s="83"/>
      <c r="LMI183" s="230"/>
      <c r="LMJ183" s="121"/>
      <c r="LMK183" s="80"/>
      <c r="LML183" s="4"/>
      <c r="LMM183" s="4"/>
      <c r="LMN183" s="4"/>
      <c r="LMO183" s="4"/>
      <c r="LMP183" s="184"/>
      <c r="LMQ183" s="66"/>
      <c r="LMR183" s="83"/>
      <c r="LMS183" s="230"/>
      <c r="LMT183" s="121"/>
      <c r="LMU183" s="80"/>
      <c r="LMV183" s="4"/>
      <c r="LMW183" s="4"/>
      <c r="LMX183" s="4"/>
      <c r="LMY183" s="4"/>
      <c r="LMZ183" s="184"/>
      <c r="LNA183" s="66"/>
      <c r="LNB183" s="83"/>
      <c r="LNC183" s="230"/>
      <c r="LND183" s="121"/>
      <c r="LNE183" s="80"/>
      <c r="LNF183" s="4"/>
      <c r="LNG183" s="4"/>
      <c r="LNH183" s="4"/>
      <c r="LNI183" s="4"/>
      <c r="LNJ183" s="184"/>
      <c r="LNK183" s="66"/>
      <c r="LNL183" s="83"/>
      <c r="LNM183" s="230"/>
      <c r="LNN183" s="121"/>
      <c r="LNO183" s="80"/>
      <c r="LNP183" s="4"/>
      <c r="LNQ183" s="4"/>
      <c r="LNR183" s="4"/>
      <c r="LNS183" s="4"/>
      <c r="LNT183" s="184"/>
      <c r="LNU183" s="66"/>
      <c r="LNV183" s="83"/>
      <c r="LNW183" s="230"/>
      <c r="LNX183" s="121"/>
      <c r="LNY183" s="80"/>
      <c r="LNZ183" s="4"/>
      <c r="LOA183" s="4"/>
      <c r="LOB183" s="4"/>
      <c r="LOC183" s="4"/>
      <c r="LOD183" s="184"/>
      <c r="LOE183" s="66"/>
      <c r="LOF183" s="83"/>
      <c r="LOG183" s="230"/>
      <c r="LOH183" s="121"/>
      <c r="LOI183" s="80"/>
      <c r="LOJ183" s="4"/>
      <c r="LOK183" s="4"/>
      <c r="LOL183" s="4"/>
      <c r="LOM183" s="4"/>
      <c r="LON183" s="184"/>
      <c r="LOO183" s="66"/>
      <c r="LOP183" s="83"/>
      <c r="LOQ183" s="230"/>
      <c r="LOR183" s="121"/>
      <c r="LOS183" s="80"/>
      <c r="LOT183" s="4"/>
      <c r="LOU183" s="4"/>
      <c r="LOV183" s="4"/>
      <c r="LOW183" s="4"/>
      <c r="LOX183" s="184"/>
      <c r="LOY183" s="66"/>
      <c r="LOZ183" s="83"/>
      <c r="LPA183" s="230"/>
      <c r="LPB183" s="121"/>
      <c r="LPC183" s="80"/>
      <c r="LPD183" s="4"/>
      <c r="LPE183" s="4"/>
      <c r="LPF183" s="4"/>
      <c r="LPG183" s="4"/>
      <c r="LPH183" s="184"/>
      <c r="LPI183" s="66"/>
      <c r="LPJ183" s="83"/>
      <c r="LPK183" s="230"/>
      <c r="LPL183" s="121"/>
      <c r="LPM183" s="80"/>
      <c r="LPN183" s="4"/>
      <c r="LPO183" s="4"/>
      <c r="LPP183" s="4"/>
      <c r="LPQ183" s="4"/>
      <c r="LPR183" s="184"/>
      <c r="LPS183" s="66"/>
      <c r="LPT183" s="83"/>
      <c r="LPU183" s="230"/>
      <c r="LPV183" s="121"/>
      <c r="LPW183" s="80"/>
      <c r="LPX183" s="4"/>
      <c r="LPY183" s="4"/>
      <c r="LPZ183" s="4"/>
      <c r="LQA183" s="4"/>
      <c r="LQB183" s="184"/>
      <c r="LQC183" s="66"/>
      <c r="LQD183" s="83"/>
      <c r="LQE183" s="230"/>
      <c r="LQF183" s="121"/>
      <c r="LQG183" s="80"/>
      <c r="LQH183" s="4"/>
      <c r="LQI183" s="4"/>
      <c r="LQJ183" s="4"/>
      <c r="LQK183" s="4"/>
      <c r="LQL183" s="184"/>
      <c r="LQM183" s="66"/>
      <c r="LQN183" s="83"/>
      <c r="LQO183" s="230"/>
      <c r="LQP183" s="121"/>
      <c r="LQQ183" s="80"/>
      <c r="LQR183" s="4"/>
      <c r="LQS183" s="4"/>
      <c r="LQT183" s="4"/>
      <c r="LQU183" s="4"/>
      <c r="LQV183" s="184"/>
      <c r="LQW183" s="66"/>
      <c r="LQX183" s="83"/>
      <c r="LQY183" s="230"/>
      <c r="LQZ183" s="121"/>
      <c r="LRA183" s="80"/>
      <c r="LRB183" s="4"/>
      <c r="LRC183" s="4"/>
      <c r="LRD183" s="4"/>
      <c r="LRE183" s="4"/>
      <c r="LRF183" s="184"/>
      <c r="LRG183" s="66"/>
      <c r="LRH183" s="83"/>
      <c r="LRI183" s="230"/>
      <c r="LRJ183" s="121"/>
      <c r="LRK183" s="80"/>
      <c r="LRL183" s="4"/>
      <c r="LRM183" s="4"/>
      <c r="LRN183" s="4"/>
      <c r="LRO183" s="4"/>
      <c r="LRP183" s="184"/>
      <c r="LRQ183" s="66"/>
      <c r="LRR183" s="83"/>
      <c r="LRS183" s="230"/>
      <c r="LRT183" s="121"/>
      <c r="LRU183" s="80"/>
      <c r="LRV183" s="4"/>
      <c r="LRW183" s="4"/>
      <c r="LRX183" s="4"/>
      <c r="LRY183" s="4"/>
      <c r="LRZ183" s="184"/>
      <c r="LSA183" s="66"/>
      <c r="LSB183" s="83"/>
      <c r="LSC183" s="230"/>
      <c r="LSD183" s="121"/>
      <c r="LSE183" s="80"/>
      <c r="LSF183" s="4"/>
      <c r="LSG183" s="4"/>
      <c r="LSH183" s="4"/>
      <c r="LSI183" s="4"/>
      <c r="LSJ183" s="184"/>
      <c r="LSK183" s="66"/>
      <c r="LSL183" s="83"/>
      <c r="LSM183" s="230"/>
      <c r="LSN183" s="121"/>
      <c r="LSO183" s="80"/>
      <c r="LSP183" s="4"/>
      <c r="LSQ183" s="4"/>
      <c r="LSR183" s="4"/>
      <c r="LSS183" s="4"/>
      <c r="LST183" s="184"/>
      <c r="LSU183" s="66"/>
      <c r="LSV183" s="83"/>
      <c r="LSW183" s="230"/>
      <c r="LSX183" s="121"/>
      <c r="LSY183" s="80"/>
      <c r="LSZ183" s="4"/>
      <c r="LTA183" s="4"/>
      <c r="LTB183" s="4"/>
      <c r="LTC183" s="4"/>
      <c r="LTD183" s="184"/>
      <c r="LTE183" s="66"/>
      <c r="LTF183" s="83"/>
      <c r="LTG183" s="230"/>
      <c r="LTH183" s="121"/>
      <c r="LTI183" s="80"/>
      <c r="LTJ183" s="4"/>
      <c r="LTK183" s="4"/>
      <c r="LTL183" s="4"/>
      <c r="LTM183" s="4"/>
      <c r="LTN183" s="184"/>
      <c r="LTO183" s="66"/>
      <c r="LTP183" s="83"/>
      <c r="LTQ183" s="230"/>
      <c r="LTR183" s="121"/>
      <c r="LTS183" s="80"/>
      <c r="LTT183" s="4"/>
      <c r="LTU183" s="4"/>
      <c r="LTV183" s="4"/>
      <c r="LTW183" s="4"/>
      <c r="LTX183" s="184"/>
      <c r="LTY183" s="66"/>
      <c r="LTZ183" s="83"/>
      <c r="LUA183" s="230"/>
      <c r="LUB183" s="121"/>
      <c r="LUC183" s="80"/>
      <c r="LUD183" s="4"/>
      <c r="LUE183" s="4"/>
      <c r="LUF183" s="4"/>
      <c r="LUG183" s="4"/>
      <c r="LUH183" s="184"/>
      <c r="LUI183" s="66"/>
      <c r="LUJ183" s="83"/>
      <c r="LUK183" s="230"/>
      <c r="LUL183" s="121"/>
      <c r="LUM183" s="80"/>
      <c r="LUN183" s="4"/>
      <c r="LUO183" s="4"/>
      <c r="LUP183" s="4"/>
      <c r="LUQ183" s="4"/>
      <c r="LUR183" s="184"/>
      <c r="LUS183" s="66"/>
      <c r="LUT183" s="83"/>
      <c r="LUU183" s="230"/>
      <c r="LUV183" s="121"/>
      <c r="LUW183" s="80"/>
      <c r="LUX183" s="4"/>
      <c r="LUY183" s="4"/>
      <c r="LUZ183" s="4"/>
      <c r="LVA183" s="4"/>
      <c r="LVB183" s="184"/>
      <c r="LVC183" s="66"/>
      <c r="LVD183" s="83"/>
      <c r="LVE183" s="230"/>
      <c r="LVF183" s="121"/>
      <c r="LVG183" s="80"/>
      <c r="LVH183" s="4"/>
      <c r="LVI183" s="4"/>
      <c r="LVJ183" s="4"/>
      <c r="LVK183" s="4"/>
      <c r="LVL183" s="184"/>
      <c r="LVM183" s="66"/>
      <c r="LVN183" s="83"/>
      <c r="LVO183" s="230"/>
      <c r="LVP183" s="121"/>
      <c r="LVQ183" s="80"/>
      <c r="LVR183" s="4"/>
      <c r="LVS183" s="4"/>
      <c r="LVT183" s="4"/>
      <c r="LVU183" s="4"/>
      <c r="LVV183" s="184"/>
      <c r="LVW183" s="66"/>
      <c r="LVX183" s="83"/>
      <c r="LVY183" s="230"/>
      <c r="LVZ183" s="121"/>
      <c r="LWA183" s="80"/>
      <c r="LWB183" s="4"/>
      <c r="LWC183" s="4"/>
      <c r="LWD183" s="4"/>
      <c r="LWE183" s="4"/>
      <c r="LWF183" s="184"/>
      <c r="LWG183" s="66"/>
      <c r="LWH183" s="83"/>
      <c r="LWI183" s="230"/>
      <c r="LWJ183" s="121"/>
      <c r="LWK183" s="80"/>
      <c r="LWL183" s="4"/>
      <c r="LWM183" s="4"/>
      <c r="LWN183" s="4"/>
      <c r="LWO183" s="4"/>
      <c r="LWP183" s="184"/>
      <c r="LWQ183" s="66"/>
      <c r="LWR183" s="83"/>
      <c r="LWS183" s="230"/>
      <c r="LWT183" s="121"/>
      <c r="LWU183" s="80"/>
      <c r="LWV183" s="4"/>
      <c r="LWW183" s="4"/>
      <c r="LWX183" s="4"/>
      <c r="LWY183" s="4"/>
      <c r="LWZ183" s="184"/>
      <c r="LXA183" s="66"/>
      <c r="LXB183" s="83"/>
      <c r="LXC183" s="230"/>
      <c r="LXD183" s="121"/>
      <c r="LXE183" s="80"/>
      <c r="LXF183" s="4"/>
      <c r="LXG183" s="4"/>
      <c r="LXH183" s="4"/>
      <c r="LXI183" s="4"/>
      <c r="LXJ183" s="184"/>
      <c r="LXK183" s="66"/>
      <c r="LXL183" s="83"/>
      <c r="LXM183" s="230"/>
      <c r="LXN183" s="121"/>
      <c r="LXO183" s="80"/>
      <c r="LXP183" s="4"/>
      <c r="LXQ183" s="4"/>
      <c r="LXR183" s="4"/>
      <c r="LXS183" s="4"/>
      <c r="LXT183" s="184"/>
      <c r="LXU183" s="66"/>
      <c r="LXV183" s="83"/>
      <c r="LXW183" s="230"/>
      <c r="LXX183" s="121"/>
      <c r="LXY183" s="80"/>
      <c r="LXZ183" s="4"/>
      <c r="LYA183" s="4"/>
      <c r="LYB183" s="4"/>
      <c r="LYC183" s="4"/>
      <c r="LYD183" s="184"/>
      <c r="LYE183" s="66"/>
      <c r="LYF183" s="83"/>
      <c r="LYG183" s="230"/>
      <c r="LYH183" s="121"/>
      <c r="LYI183" s="80"/>
      <c r="LYJ183" s="4"/>
      <c r="LYK183" s="4"/>
      <c r="LYL183" s="4"/>
      <c r="LYM183" s="4"/>
      <c r="LYN183" s="184"/>
      <c r="LYO183" s="66"/>
      <c r="LYP183" s="83"/>
      <c r="LYQ183" s="230"/>
      <c r="LYR183" s="121"/>
      <c r="LYS183" s="80"/>
      <c r="LYT183" s="4"/>
      <c r="LYU183" s="4"/>
      <c r="LYV183" s="4"/>
      <c r="LYW183" s="4"/>
      <c r="LYX183" s="184"/>
      <c r="LYY183" s="66"/>
      <c r="LYZ183" s="83"/>
      <c r="LZA183" s="230"/>
      <c r="LZB183" s="121"/>
      <c r="LZC183" s="80"/>
      <c r="LZD183" s="4"/>
      <c r="LZE183" s="4"/>
      <c r="LZF183" s="4"/>
      <c r="LZG183" s="4"/>
      <c r="LZH183" s="184"/>
      <c r="LZI183" s="66"/>
      <c r="LZJ183" s="83"/>
      <c r="LZK183" s="230"/>
      <c r="LZL183" s="121"/>
      <c r="LZM183" s="80"/>
      <c r="LZN183" s="4"/>
      <c r="LZO183" s="4"/>
      <c r="LZP183" s="4"/>
      <c r="LZQ183" s="4"/>
      <c r="LZR183" s="184"/>
      <c r="LZS183" s="66"/>
      <c r="LZT183" s="83"/>
      <c r="LZU183" s="230"/>
      <c r="LZV183" s="121"/>
      <c r="LZW183" s="80"/>
      <c r="LZX183" s="4"/>
      <c r="LZY183" s="4"/>
      <c r="LZZ183" s="4"/>
      <c r="MAA183" s="4"/>
      <c r="MAB183" s="184"/>
      <c r="MAC183" s="66"/>
      <c r="MAD183" s="83"/>
      <c r="MAE183" s="230"/>
      <c r="MAF183" s="121"/>
      <c r="MAG183" s="80"/>
      <c r="MAH183" s="4"/>
      <c r="MAI183" s="4"/>
      <c r="MAJ183" s="4"/>
      <c r="MAK183" s="4"/>
      <c r="MAL183" s="184"/>
      <c r="MAM183" s="66"/>
      <c r="MAN183" s="83"/>
      <c r="MAO183" s="230"/>
      <c r="MAP183" s="121"/>
      <c r="MAQ183" s="80"/>
      <c r="MAR183" s="4"/>
      <c r="MAS183" s="4"/>
      <c r="MAT183" s="4"/>
      <c r="MAU183" s="4"/>
      <c r="MAV183" s="184"/>
      <c r="MAW183" s="66"/>
      <c r="MAX183" s="83"/>
      <c r="MAY183" s="230"/>
      <c r="MAZ183" s="121"/>
      <c r="MBA183" s="80"/>
      <c r="MBB183" s="4"/>
      <c r="MBC183" s="4"/>
      <c r="MBD183" s="4"/>
      <c r="MBE183" s="4"/>
      <c r="MBF183" s="184"/>
      <c r="MBG183" s="66"/>
      <c r="MBH183" s="83"/>
      <c r="MBI183" s="230"/>
      <c r="MBJ183" s="121"/>
      <c r="MBK183" s="80"/>
      <c r="MBL183" s="4"/>
      <c r="MBM183" s="4"/>
      <c r="MBN183" s="4"/>
      <c r="MBO183" s="4"/>
      <c r="MBP183" s="184"/>
      <c r="MBQ183" s="66"/>
      <c r="MBR183" s="83"/>
      <c r="MBS183" s="230"/>
      <c r="MBT183" s="121"/>
      <c r="MBU183" s="80"/>
      <c r="MBV183" s="4"/>
      <c r="MBW183" s="4"/>
      <c r="MBX183" s="4"/>
      <c r="MBY183" s="4"/>
      <c r="MBZ183" s="184"/>
      <c r="MCA183" s="66"/>
      <c r="MCB183" s="83"/>
      <c r="MCC183" s="230"/>
      <c r="MCD183" s="121"/>
      <c r="MCE183" s="80"/>
      <c r="MCF183" s="4"/>
      <c r="MCG183" s="4"/>
      <c r="MCH183" s="4"/>
      <c r="MCI183" s="4"/>
      <c r="MCJ183" s="184"/>
      <c r="MCK183" s="66"/>
      <c r="MCL183" s="83"/>
      <c r="MCM183" s="230"/>
      <c r="MCN183" s="121"/>
      <c r="MCO183" s="80"/>
      <c r="MCP183" s="4"/>
      <c r="MCQ183" s="4"/>
      <c r="MCR183" s="4"/>
      <c r="MCS183" s="4"/>
      <c r="MCT183" s="184"/>
      <c r="MCU183" s="66"/>
      <c r="MCV183" s="83"/>
      <c r="MCW183" s="230"/>
      <c r="MCX183" s="121"/>
      <c r="MCY183" s="80"/>
      <c r="MCZ183" s="4"/>
      <c r="MDA183" s="4"/>
      <c r="MDB183" s="4"/>
      <c r="MDC183" s="4"/>
      <c r="MDD183" s="184"/>
      <c r="MDE183" s="66"/>
      <c r="MDF183" s="83"/>
      <c r="MDG183" s="230"/>
      <c r="MDH183" s="121"/>
      <c r="MDI183" s="80"/>
      <c r="MDJ183" s="4"/>
      <c r="MDK183" s="4"/>
      <c r="MDL183" s="4"/>
      <c r="MDM183" s="4"/>
      <c r="MDN183" s="184"/>
      <c r="MDO183" s="66"/>
      <c r="MDP183" s="83"/>
      <c r="MDQ183" s="230"/>
      <c r="MDR183" s="121"/>
      <c r="MDS183" s="80"/>
      <c r="MDT183" s="4"/>
      <c r="MDU183" s="4"/>
      <c r="MDV183" s="4"/>
      <c r="MDW183" s="4"/>
      <c r="MDX183" s="184"/>
      <c r="MDY183" s="66"/>
      <c r="MDZ183" s="83"/>
      <c r="MEA183" s="230"/>
      <c r="MEB183" s="121"/>
      <c r="MEC183" s="80"/>
      <c r="MED183" s="4"/>
      <c r="MEE183" s="4"/>
      <c r="MEF183" s="4"/>
      <c r="MEG183" s="4"/>
      <c r="MEH183" s="184"/>
      <c r="MEI183" s="66"/>
      <c r="MEJ183" s="83"/>
      <c r="MEK183" s="230"/>
      <c r="MEL183" s="121"/>
      <c r="MEM183" s="80"/>
      <c r="MEN183" s="4"/>
      <c r="MEO183" s="4"/>
      <c r="MEP183" s="4"/>
      <c r="MEQ183" s="4"/>
      <c r="MER183" s="184"/>
      <c r="MES183" s="66"/>
      <c r="MET183" s="83"/>
      <c r="MEU183" s="230"/>
      <c r="MEV183" s="121"/>
      <c r="MEW183" s="80"/>
      <c r="MEX183" s="4"/>
      <c r="MEY183" s="4"/>
      <c r="MEZ183" s="4"/>
      <c r="MFA183" s="4"/>
      <c r="MFB183" s="184"/>
      <c r="MFC183" s="66"/>
      <c r="MFD183" s="83"/>
      <c r="MFE183" s="230"/>
      <c r="MFF183" s="121"/>
      <c r="MFG183" s="80"/>
      <c r="MFH183" s="4"/>
      <c r="MFI183" s="4"/>
      <c r="MFJ183" s="4"/>
      <c r="MFK183" s="4"/>
      <c r="MFL183" s="184"/>
      <c r="MFM183" s="66"/>
      <c r="MFN183" s="83"/>
      <c r="MFO183" s="230"/>
      <c r="MFP183" s="121"/>
      <c r="MFQ183" s="80"/>
      <c r="MFR183" s="4"/>
      <c r="MFS183" s="4"/>
      <c r="MFT183" s="4"/>
      <c r="MFU183" s="4"/>
      <c r="MFV183" s="184"/>
      <c r="MFW183" s="66"/>
      <c r="MFX183" s="83"/>
      <c r="MFY183" s="230"/>
      <c r="MFZ183" s="121"/>
      <c r="MGA183" s="80"/>
      <c r="MGB183" s="4"/>
      <c r="MGC183" s="4"/>
      <c r="MGD183" s="4"/>
      <c r="MGE183" s="4"/>
      <c r="MGF183" s="184"/>
      <c r="MGG183" s="66"/>
      <c r="MGH183" s="83"/>
      <c r="MGI183" s="230"/>
      <c r="MGJ183" s="121"/>
      <c r="MGK183" s="80"/>
      <c r="MGL183" s="4"/>
      <c r="MGM183" s="4"/>
      <c r="MGN183" s="4"/>
      <c r="MGO183" s="4"/>
      <c r="MGP183" s="184"/>
      <c r="MGQ183" s="66"/>
      <c r="MGR183" s="83"/>
      <c r="MGS183" s="230"/>
      <c r="MGT183" s="121"/>
      <c r="MGU183" s="80"/>
      <c r="MGV183" s="4"/>
      <c r="MGW183" s="4"/>
      <c r="MGX183" s="4"/>
      <c r="MGY183" s="4"/>
      <c r="MGZ183" s="184"/>
      <c r="MHA183" s="66"/>
      <c r="MHB183" s="83"/>
      <c r="MHC183" s="230"/>
      <c r="MHD183" s="121"/>
      <c r="MHE183" s="80"/>
      <c r="MHF183" s="4"/>
      <c r="MHG183" s="4"/>
      <c r="MHH183" s="4"/>
      <c r="MHI183" s="4"/>
      <c r="MHJ183" s="184"/>
      <c r="MHK183" s="66"/>
      <c r="MHL183" s="83"/>
      <c r="MHM183" s="230"/>
      <c r="MHN183" s="121"/>
      <c r="MHO183" s="80"/>
      <c r="MHP183" s="4"/>
      <c r="MHQ183" s="4"/>
      <c r="MHR183" s="4"/>
      <c r="MHS183" s="4"/>
      <c r="MHT183" s="184"/>
      <c r="MHU183" s="66"/>
      <c r="MHV183" s="83"/>
      <c r="MHW183" s="230"/>
      <c r="MHX183" s="121"/>
      <c r="MHY183" s="80"/>
      <c r="MHZ183" s="4"/>
      <c r="MIA183" s="4"/>
      <c r="MIB183" s="4"/>
      <c r="MIC183" s="4"/>
      <c r="MID183" s="184"/>
      <c r="MIE183" s="66"/>
      <c r="MIF183" s="83"/>
      <c r="MIG183" s="230"/>
      <c r="MIH183" s="121"/>
      <c r="MII183" s="80"/>
      <c r="MIJ183" s="4"/>
      <c r="MIK183" s="4"/>
      <c r="MIL183" s="4"/>
      <c r="MIM183" s="4"/>
      <c r="MIN183" s="184"/>
      <c r="MIO183" s="66"/>
      <c r="MIP183" s="83"/>
      <c r="MIQ183" s="230"/>
      <c r="MIR183" s="121"/>
      <c r="MIS183" s="80"/>
      <c r="MIT183" s="4"/>
      <c r="MIU183" s="4"/>
      <c r="MIV183" s="4"/>
      <c r="MIW183" s="4"/>
      <c r="MIX183" s="184"/>
      <c r="MIY183" s="66"/>
      <c r="MIZ183" s="83"/>
      <c r="MJA183" s="230"/>
      <c r="MJB183" s="121"/>
      <c r="MJC183" s="80"/>
      <c r="MJD183" s="4"/>
      <c r="MJE183" s="4"/>
      <c r="MJF183" s="4"/>
      <c r="MJG183" s="4"/>
      <c r="MJH183" s="184"/>
      <c r="MJI183" s="66"/>
      <c r="MJJ183" s="83"/>
      <c r="MJK183" s="230"/>
      <c r="MJL183" s="121"/>
      <c r="MJM183" s="80"/>
      <c r="MJN183" s="4"/>
      <c r="MJO183" s="4"/>
      <c r="MJP183" s="4"/>
      <c r="MJQ183" s="4"/>
      <c r="MJR183" s="184"/>
      <c r="MJS183" s="66"/>
      <c r="MJT183" s="83"/>
      <c r="MJU183" s="230"/>
      <c r="MJV183" s="121"/>
      <c r="MJW183" s="80"/>
      <c r="MJX183" s="4"/>
      <c r="MJY183" s="4"/>
      <c r="MJZ183" s="4"/>
      <c r="MKA183" s="4"/>
      <c r="MKB183" s="184"/>
      <c r="MKC183" s="66"/>
      <c r="MKD183" s="83"/>
      <c r="MKE183" s="230"/>
      <c r="MKF183" s="121"/>
      <c r="MKG183" s="80"/>
      <c r="MKH183" s="4"/>
      <c r="MKI183" s="4"/>
      <c r="MKJ183" s="4"/>
      <c r="MKK183" s="4"/>
      <c r="MKL183" s="184"/>
      <c r="MKM183" s="66"/>
      <c r="MKN183" s="83"/>
      <c r="MKO183" s="230"/>
      <c r="MKP183" s="121"/>
      <c r="MKQ183" s="80"/>
      <c r="MKR183" s="4"/>
      <c r="MKS183" s="4"/>
      <c r="MKT183" s="4"/>
      <c r="MKU183" s="4"/>
      <c r="MKV183" s="184"/>
      <c r="MKW183" s="66"/>
      <c r="MKX183" s="83"/>
      <c r="MKY183" s="230"/>
      <c r="MKZ183" s="121"/>
      <c r="MLA183" s="80"/>
      <c r="MLB183" s="4"/>
      <c r="MLC183" s="4"/>
      <c r="MLD183" s="4"/>
      <c r="MLE183" s="4"/>
      <c r="MLF183" s="184"/>
      <c r="MLG183" s="66"/>
      <c r="MLH183" s="83"/>
      <c r="MLI183" s="230"/>
      <c r="MLJ183" s="121"/>
      <c r="MLK183" s="80"/>
      <c r="MLL183" s="4"/>
      <c r="MLM183" s="4"/>
      <c r="MLN183" s="4"/>
      <c r="MLO183" s="4"/>
      <c r="MLP183" s="184"/>
      <c r="MLQ183" s="66"/>
      <c r="MLR183" s="83"/>
      <c r="MLS183" s="230"/>
      <c r="MLT183" s="121"/>
      <c r="MLU183" s="80"/>
      <c r="MLV183" s="4"/>
      <c r="MLW183" s="4"/>
      <c r="MLX183" s="4"/>
      <c r="MLY183" s="4"/>
      <c r="MLZ183" s="184"/>
      <c r="MMA183" s="66"/>
      <c r="MMB183" s="83"/>
      <c r="MMC183" s="230"/>
      <c r="MMD183" s="121"/>
      <c r="MME183" s="80"/>
      <c r="MMF183" s="4"/>
      <c r="MMG183" s="4"/>
      <c r="MMH183" s="4"/>
      <c r="MMI183" s="4"/>
      <c r="MMJ183" s="184"/>
      <c r="MMK183" s="66"/>
      <c r="MML183" s="83"/>
      <c r="MMM183" s="230"/>
      <c r="MMN183" s="121"/>
      <c r="MMO183" s="80"/>
      <c r="MMP183" s="4"/>
      <c r="MMQ183" s="4"/>
      <c r="MMR183" s="4"/>
      <c r="MMS183" s="4"/>
      <c r="MMT183" s="184"/>
      <c r="MMU183" s="66"/>
      <c r="MMV183" s="83"/>
      <c r="MMW183" s="230"/>
      <c r="MMX183" s="121"/>
      <c r="MMY183" s="80"/>
      <c r="MMZ183" s="4"/>
      <c r="MNA183" s="4"/>
      <c r="MNB183" s="4"/>
      <c r="MNC183" s="4"/>
      <c r="MND183" s="184"/>
      <c r="MNE183" s="66"/>
      <c r="MNF183" s="83"/>
      <c r="MNG183" s="230"/>
      <c r="MNH183" s="121"/>
      <c r="MNI183" s="80"/>
      <c r="MNJ183" s="4"/>
      <c r="MNK183" s="4"/>
      <c r="MNL183" s="4"/>
      <c r="MNM183" s="4"/>
      <c r="MNN183" s="184"/>
      <c r="MNO183" s="66"/>
      <c r="MNP183" s="83"/>
      <c r="MNQ183" s="230"/>
      <c r="MNR183" s="121"/>
      <c r="MNS183" s="80"/>
      <c r="MNT183" s="4"/>
      <c r="MNU183" s="4"/>
      <c r="MNV183" s="4"/>
      <c r="MNW183" s="4"/>
      <c r="MNX183" s="184"/>
      <c r="MNY183" s="66"/>
      <c r="MNZ183" s="83"/>
      <c r="MOA183" s="230"/>
      <c r="MOB183" s="121"/>
      <c r="MOC183" s="80"/>
      <c r="MOD183" s="4"/>
      <c r="MOE183" s="4"/>
      <c r="MOF183" s="4"/>
      <c r="MOG183" s="4"/>
      <c r="MOH183" s="184"/>
      <c r="MOI183" s="66"/>
      <c r="MOJ183" s="83"/>
      <c r="MOK183" s="230"/>
      <c r="MOL183" s="121"/>
      <c r="MOM183" s="80"/>
      <c r="MON183" s="4"/>
      <c r="MOO183" s="4"/>
      <c r="MOP183" s="4"/>
      <c r="MOQ183" s="4"/>
      <c r="MOR183" s="184"/>
      <c r="MOS183" s="66"/>
      <c r="MOT183" s="83"/>
      <c r="MOU183" s="230"/>
      <c r="MOV183" s="121"/>
      <c r="MOW183" s="80"/>
      <c r="MOX183" s="4"/>
      <c r="MOY183" s="4"/>
      <c r="MOZ183" s="4"/>
      <c r="MPA183" s="4"/>
      <c r="MPB183" s="184"/>
      <c r="MPC183" s="66"/>
      <c r="MPD183" s="83"/>
      <c r="MPE183" s="230"/>
      <c r="MPF183" s="121"/>
      <c r="MPG183" s="80"/>
      <c r="MPH183" s="4"/>
      <c r="MPI183" s="4"/>
      <c r="MPJ183" s="4"/>
      <c r="MPK183" s="4"/>
      <c r="MPL183" s="184"/>
      <c r="MPM183" s="66"/>
      <c r="MPN183" s="83"/>
      <c r="MPO183" s="230"/>
      <c r="MPP183" s="121"/>
      <c r="MPQ183" s="80"/>
      <c r="MPR183" s="4"/>
      <c r="MPS183" s="4"/>
      <c r="MPT183" s="4"/>
      <c r="MPU183" s="4"/>
      <c r="MPV183" s="184"/>
      <c r="MPW183" s="66"/>
      <c r="MPX183" s="83"/>
      <c r="MPY183" s="230"/>
      <c r="MPZ183" s="121"/>
      <c r="MQA183" s="80"/>
      <c r="MQB183" s="4"/>
      <c r="MQC183" s="4"/>
      <c r="MQD183" s="4"/>
      <c r="MQE183" s="4"/>
      <c r="MQF183" s="184"/>
      <c r="MQG183" s="66"/>
      <c r="MQH183" s="83"/>
      <c r="MQI183" s="230"/>
      <c r="MQJ183" s="121"/>
      <c r="MQK183" s="80"/>
      <c r="MQL183" s="4"/>
      <c r="MQM183" s="4"/>
      <c r="MQN183" s="4"/>
      <c r="MQO183" s="4"/>
      <c r="MQP183" s="184"/>
      <c r="MQQ183" s="66"/>
      <c r="MQR183" s="83"/>
      <c r="MQS183" s="230"/>
      <c r="MQT183" s="121"/>
      <c r="MQU183" s="80"/>
      <c r="MQV183" s="4"/>
      <c r="MQW183" s="4"/>
      <c r="MQX183" s="4"/>
      <c r="MQY183" s="4"/>
      <c r="MQZ183" s="184"/>
      <c r="MRA183" s="66"/>
      <c r="MRB183" s="83"/>
      <c r="MRC183" s="230"/>
      <c r="MRD183" s="121"/>
      <c r="MRE183" s="80"/>
      <c r="MRF183" s="4"/>
      <c r="MRG183" s="4"/>
      <c r="MRH183" s="4"/>
      <c r="MRI183" s="4"/>
      <c r="MRJ183" s="184"/>
      <c r="MRK183" s="66"/>
      <c r="MRL183" s="83"/>
      <c r="MRM183" s="230"/>
      <c r="MRN183" s="121"/>
      <c r="MRO183" s="80"/>
      <c r="MRP183" s="4"/>
      <c r="MRQ183" s="4"/>
      <c r="MRR183" s="4"/>
      <c r="MRS183" s="4"/>
      <c r="MRT183" s="184"/>
      <c r="MRU183" s="66"/>
      <c r="MRV183" s="83"/>
      <c r="MRW183" s="230"/>
      <c r="MRX183" s="121"/>
      <c r="MRY183" s="80"/>
      <c r="MRZ183" s="4"/>
      <c r="MSA183" s="4"/>
      <c r="MSB183" s="4"/>
      <c r="MSC183" s="4"/>
      <c r="MSD183" s="184"/>
      <c r="MSE183" s="66"/>
      <c r="MSF183" s="83"/>
      <c r="MSG183" s="230"/>
      <c r="MSH183" s="121"/>
      <c r="MSI183" s="80"/>
      <c r="MSJ183" s="4"/>
      <c r="MSK183" s="4"/>
      <c r="MSL183" s="4"/>
      <c r="MSM183" s="4"/>
      <c r="MSN183" s="184"/>
      <c r="MSO183" s="66"/>
      <c r="MSP183" s="83"/>
      <c r="MSQ183" s="230"/>
      <c r="MSR183" s="121"/>
      <c r="MSS183" s="80"/>
      <c r="MST183" s="4"/>
      <c r="MSU183" s="4"/>
      <c r="MSV183" s="4"/>
      <c r="MSW183" s="4"/>
      <c r="MSX183" s="184"/>
      <c r="MSY183" s="66"/>
      <c r="MSZ183" s="83"/>
      <c r="MTA183" s="230"/>
      <c r="MTB183" s="121"/>
      <c r="MTC183" s="80"/>
      <c r="MTD183" s="4"/>
      <c r="MTE183" s="4"/>
      <c r="MTF183" s="4"/>
      <c r="MTG183" s="4"/>
      <c r="MTH183" s="184"/>
      <c r="MTI183" s="66"/>
      <c r="MTJ183" s="83"/>
      <c r="MTK183" s="230"/>
      <c r="MTL183" s="121"/>
      <c r="MTM183" s="80"/>
      <c r="MTN183" s="4"/>
      <c r="MTO183" s="4"/>
      <c r="MTP183" s="4"/>
      <c r="MTQ183" s="4"/>
      <c r="MTR183" s="184"/>
      <c r="MTS183" s="66"/>
      <c r="MTT183" s="83"/>
      <c r="MTU183" s="230"/>
      <c r="MTV183" s="121"/>
      <c r="MTW183" s="80"/>
      <c r="MTX183" s="4"/>
      <c r="MTY183" s="4"/>
      <c r="MTZ183" s="4"/>
      <c r="MUA183" s="4"/>
      <c r="MUB183" s="184"/>
      <c r="MUC183" s="66"/>
      <c r="MUD183" s="83"/>
      <c r="MUE183" s="230"/>
      <c r="MUF183" s="121"/>
      <c r="MUG183" s="80"/>
      <c r="MUH183" s="4"/>
      <c r="MUI183" s="4"/>
      <c r="MUJ183" s="4"/>
      <c r="MUK183" s="4"/>
      <c r="MUL183" s="184"/>
      <c r="MUM183" s="66"/>
      <c r="MUN183" s="83"/>
      <c r="MUO183" s="230"/>
      <c r="MUP183" s="121"/>
      <c r="MUQ183" s="80"/>
      <c r="MUR183" s="4"/>
      <c r="MUS183" s="4"/>
      <c r="MUT183" s="4"/>
      <c r="MUU183" s="4"/>
      <c r="MUV183" s="184"/>
      <c r="MUW183" s="66"/>
      <c r="MUX183" s="83"/>
      <c r="MUY183" s="230"/>
      <c r="MUZ183" s="121"/>
      <c r="MVA183" s="80"/>
      <c r="MVB183" s="4"/>
      <c r="MVC183" s="4"/>
      <c r="MVD183" s="4"/>
      <c r="MVE183" s="4"/>
      <c r="MVF183" s="184"/>
      <c r="MVG183" s="66"/>
      <c r="MVH183" s="83"/>
      <c r="MVI183" s="230"/>
      <c r="MVJ183" s="121"/>
      <c r="MVK183" s="80"/>
      <c r="MVL183" s="4"/>
      <c r="MVM183" s="4"/>
      <c r="MVN183" s="4"/>
      <c r="MVO183" s="4"/>
      <c r="MVP183" s="184"/>
      <c r="MVQ183" s="66"/>
      <c r="MVR183" s="83"/>
      <c r="MVS183" s="230"/>
      <c r="MVT183" s="121"/>
      <c r="MVU183" s="80"/>
      <c r="MVV183" s="4"/>
      <c r="MVW183" s="4"/>
      <c r="MVX183" s="4"/>
      <c r="MVY183" s="4"/>
      <c r="MVZ183" s="184"/>
      <c r="MWA183" s="66"/>
      <c r="MWB183" s="83"/>
      <c r="MWC183" s="230"/>
      <c r="MWD183" s="121"/>
      <c r="MWE183" s="80"/>
      <c r="MWF183" s="4"/>
      <c r="MWG183" s="4"/>
      <c r="MWH183" s="4"/>
      <c r="MWI183" s="4"/>
      <c r="MWJ183" s="184"/>
      <c r="MWK183" s="66"/>
      <c r="MWL183" s="83"/>
      <c r="MWM183" s="230"/>
      <c r="MWN183" s="121"/>
      <c r="MWO183" s="80"/>
      <c r="MWP183" s="4"/>
      <c r="MWQ183" s="4"/>
      <c r="MWR183" s="4"/>
      <c r="MWS183" s="4"/>
      <c r="MWT183" s="184"/>
      <c r="MWU183" s="66"/>
      <c r="MWV183" s="83"/>
      <c r="MWW183" s="230"/>
      <c r="MWX183" s="121"/>
      <c r="MWY183" s="80"/>
      <c r="MWZ183" s="4"/>
      <c r="MXA183" s="4"/>
      <c r="MXB183" s="4"/>
      <c r="MXC183" s="4"/>
      <c r="MXD183" s="184"/>
      <c r="MXE183" s="66"/>
      <c r="MXF183" s="83"/>
      <c r="MXG183" s="230"/>
      <c r="MXH183" s="121"/>
      <c r="MXI183" s="80"/>
      <c r="MXJ183" s="4"/>
      <c r="MXK183" s="4"/>
      <c r="MXL183" s="4"/>
      <c r="MXM183" s="4"/>
      <c r="MXN183" s="184"/>
      <c r="MXO183" s="66"/>
      <c r="MXP183" s="83"/>
      <c r="MXQ183" s="230"/>
      <c r="MXR183" s="121"/>
      <c r="MXS183" s="80"/>
      <c r="MXT183" s="4"/>
      <c r="MXU183" s="4"/>
      <c r="MXV183" s="4"/>
      <c r="MXW183" s="4"/>
      <c r="MXX183" s="184"/>
      <c r="MXY183" s="66"/>
      <c r="MXZ183" s="83"/>
      <c r="MYA183" s="230"/>
      <c r="MYB183" s="121"/>
      <c r="MYC183" s="80"/>
      <c r="MYD183" s="4"/>
      <c r="MYE183" s="4"/>
      <c r="MYF183" s="4"/>
      <c r="MYG183" s="4"/>
      <c r="MYH183" s="184"/>
      <c r="MYI183" s="66"/>
      <c r="MYJ183" s="83"/>
      <c r="MYK183" s="230"/>
      <c r="MYL183" s="121"/>
      <c r="MYM183" s="80"/>
      <c r="MYN183" s="4"/>
      <c r="MYO183" s="4"/>
      <c r="MYP183" s="4"/>
      <c r="MYQ183" s="4"/>
      <c r="MYR183" s="184"/>
      <c r="MYS183" s="66"/>
      <c r="MYT183" s="83"/>
      <c r="MYU183" s="230"/>
      <c r="MYV183" s="121"/>
      <c r="MYW183" s="80"/>
      <c r="MYX183" s="4"/>
      <c r="MYY183" s="4"/>
      <c r="MYZ183" s="4"/>
      <c r="MZA183" s="4"/>
      <c r="MZB183" s="184"/>
      <c r="MZC183" s="66"/>
      <c r="MZD183" s="83"/>
      <c r="MZE183" s="230"/>
      <c r="MZF183" s="121"/>
      <c r="MZG183" s="80"/>
      <c r="MZH183" s="4"/>
      <c r="MZI183" s="4"/>
      <c r="MZJ183" s="4"/>
      <c r="MZK183" s="4"/>
      <c r="MZL183" s="184"/>
      <c r="MZM183" s="66"/>
      <c r="MZN183" s="83"/>
      <c r="MZO183" s="230"/>
      <c r="MZP183" s="121"/>
      <c r="MZQ183" s="80"/>
      <c r="MZR183" s="4"/>
      <c r="MZS183" s="4"/>
      <c r="MZT183" s="4"/>
      <c r="MZU183" s="4"/>
      <c r="MZV183" s="184"/>
      <c r="MZW183" s="66"/>
      <c r="MZX183" s="83"/>
      <c r="MZY183" s="230"/>
      <c r="MZZ183" s="121"/>
      <c r="NAA183" s="80"/>
      <c r="NAB183" s="4"/>
      <c r="NAC183" s="4"/>
      <c r="NAD183" s="4"/>
      <c r="NAE183" s="4"/>
      <c r="NAF183" s="184"/>
      <c r="NAG183" s="66"/>
      <c r="NAH183" s="83"/>
      <c r="NAI183" s="230"/>
      <c r="NAJ183" s="121"/>
      <c r="NAK183" s="80"/>
      <c r="NAL183" s="4"/>
      <c r="NAM183" s="4"/>
      <c r="NAN183" s="4"/>
      <c r="NAO183" s="4"/>
      <c r="NAP183" s="184"/>
      <c r="NAQ183" s="66"/>
      <c r="NAR183" s="83"/>
      <c r="NAS183" s="230"/>
      <c r="NAT183" s="121"/>
      <c r="NAU183" s="80"/>
      <c r="NAV183" s="4"/>
      <c r="NAW183" s="4"/>
      <c r="NAX183" s="4"/>
      <c r="NAY183" s="4"/>
      <c r="NAZ183" s="184"/>
      <c r="NBA183" s="66"/>
      <c r="NBB183" s="83"/>
      <c r="NBC183" s="230"/>
      <c r="NBD183" s="121"/>
      <c r="NBE183" s="80"/>
      <c r="NBF183" s="4"/>
      <c r="NBG183" s="4"/>
      <c r="NBH183" s="4"/>
      <c r="NBI183" s="4"/>
      <c r="NBJ183" s="184"/>
      <c r="NBK183" s="66"/>
      <c r="NBL183" s="83"/>
      <c r="NBM183" s="230"/>
      <c r="NBN183" s="121"/>
      <c r="NBO183" s="80"/>
      <c r="NBP183" s="4"/>
      <c r="NBQ183" s="4"/>
      <c r="NBR183" s="4"/>
      <c r="NBS183" s="4"/>
      <c r="NBT183" s="184"/>
      <c r="NBU183" s="66"/>
      <c r="NBV183" s="83"/>
      <c r="NBW183" s="230"/>
      <c r="NBX183" s="121"/>
      <c r="NBY183" s="80"/>
      <c r="NBZ183" s="4"/>
      <c r="NCA183" s="4"/>
      <c r="NCB183" s="4"/>
      <c r="NCC183" s="4"/>
      <c r="NCD183" s="184"/>
      <c r="NCE183" s="66"/>
      <c r="NCF183" s="83"/>
      <c r="NCG183" s="230"/>
      <c r="NCH183" s="121"/>
      <c r="NCI183" s="80"/>
      <c r="NCJ183" s="4"/>
      <c r="NCK183" s="4"/>
      <c r="NCL183" s="4"/>
      <c r="NCM183" s="4"/>
      <c r="NCN183" s="184"/>
      <c r="NCO183" s="66"/>
      <c r="NCP183" s="83"/>
      <c r="NCQ183" s="230"/>
      <c r="NCR183" s="121"/>
      <c r="NCS183" s="80"/>
      <c r="NCT183" s="4"/>
      <c r="NCU183" s="4"/>
      <c r="NCV183" s="4"/>
      <c r="NCW183" s="4"/>
      <c r="NCX183" s="184"/>
      <c r="NCY183" s="66"/>
      <c r="NCZ183" s="83"/>
      <c r="NDA183" s="230"/>
      <c r="NDB183" s="121"/>
      <c r="NDC183" s="80"/>
      <c r="NDD183" s="4"/>
      <c r="NDE183" s="4"/>
      <c r="NDF183" s="4"/>
      <c r="NDG183" s="4"/>
      <c r="NDH183" s="184"/>
      <c r="NDI183" s="66"/>
      <c r="NDJ183" s="83"/>
      <c r="NDK183" s="230"/>
      <c r="NDL183" s="121"/>
      <c r="NDM183" s="80"/>
      <c r="NDN183" s="4"/>
      <c r="NDO183" s="4"/>
      <c r="NDP183" s="4"/>
      <c r="NDQ183" s="4"/>
      <c r="NDR183" s="184"/>
      <c r="NDS183" s="66"/>
      <c r="NDT183" s="83"/>
      <c r="NDU183" s="230"/>
      <c r="NDV183" s="121"/>
      <c r="NDW183" s="80"/>
      <c r="NDX183" s="4"/>
      <c r="NDY183" s="4"/>
      <c r="NDZ183" s="4"/>
      <c r="NEA183" s="4"/>
      <c r="NEB183" s="184"/>
      <c r="NEC183" s="66"/>
      <c r="NED183" s="83"/>
      <c r="NEE183" s="230"/>
      <c r="NEF183" s="121"/>
      <c r="NEG183" s="80"/>
      <c r="NEH183" s="4"/>
      <c r="NEI183" s="4"/>
      <c r="NEJ183" s="4"/>
      <c r="NEK183" s="4"/>
      <c r="NEL183" s="184"/>
      <c r="NEM183" s="66"/>
      <c r="NEN183" s="83"/>
      <c r="NEO183" s="230"/>
      <c r="NEP183" s="121"/>
      <c r="NEQ183" s="80"/>
      <c r="NER183" s="4"/>
      <c r="NES183" s="4"/>
      <c r="NET183" s="4"/>
      <c r="NEU183" s="4"/>
      <c r="NEV183" s="184"/>
      <c r="NEW183" s="66"/>
      <c r="NEX183" s="83"/>
      <c r="NEY183" s="230"/>
      <c r="NEZ183" s="121"/>
      <c r="NFA183" s="80"/>
      <c r="NFB183" s="4"/>
      <c r="NFC183" s="4"/>
      <c r="NFD183" s="4"/>
      <c r="NFE183" s="4"/>
      <c r="NFF183" s="184"/>
      <c r="NFG183" s="66"/>
      <c r="NFH183" s="83"/>
      <c r="NFI183" s="230"/>
      <c r="NFJ183" s="121"/>
      <c r="NFK183" s="80"/>
      <c r="NFL183" s="4"/>
      <c r="NFM183" s="4"/>
      <c r="NFN183" s="4"/>
      <c r="NFO183" s="4"/>
      <c r="NFP183" s="184"/>
      <c r="NFQ183" s="66"/>
      <c r="NFR183" s="83"/>
      <c r="NFS183" s="230"/>
      <c r="NFT183" s="121"/>
      <c r="NFU183" s="80"/>
      <c r="NFV183" s="4"/>
      <c r="NFW183" s="4"/>
      <c r="NFX183" s="4"/>
      <c r="NFY183" s="4"/>
      <c r="NFZ183" s="184"/>
      <c r="NGA183" s="66"/>
      <c r="NGB183" s="83"/>
      <c r="NGC183" s="230"/>
      <c r="NGD183" s="121"/>
      <c r="NGE183" s="80"/>
      <c r="NGF183" s="4"/>
      <c r="NGG183" s="4"/>
      <c r="NGH183" s="4"/>
      <c r="NGI183" s="4"/>
      <c r="NGJ183" s="184"/>
      <c r="NGK183" s="66"/>
      <c r="NGL183" s="83"/>
      <c r="NGM183" s="230"/>
      <c r="NGN183" s="121"/>
      <c r="NGO183" s="80"/>
      <c r="NGP183" s="4"/>
      <c r="NGQ183" s="4"/>
      <c r="NGR183" s="4"/>
      <c r="NGS183" s="4"/>
      <c r="NGT183" s="184"/>
      <c r="NGU183" s="66"/>
      <c r="NGV183" s="83"/>
      <c r="NGW183" s="230"/>
      <c r="NGX183" s="121"/>
      <c r="NGY183" s="80"/>
      <c r="NGZ183" s="4"/>
      <c r="NHA183" s="4"/>
      <c r="NHB183" s="4"/>
      <c r="NHC183" s="4"/>
      <c r="NHD183" s="184"/>
      <c r="NHE183" s="66"/>
      <c r="NHF183" s="83"/>
      <c r="NHG183" s="230"/>
      <c r="NHH183" s="121"/>
      <c r="NHI183" s="80"/>
      <c r="NHJ183" s="4"/>
      <c r="NHK183" s="4"/>
      <c r="NHL183" s="4"/>
      <c r="NHM183" s="4"/>
      <c r="NHN183" s="184"/>
      <c r="NHO183" s="66"/>
      <c r="NHP183" s="83"/>
      <c r="NHQ183" s="230"/>
      <c r="NHR183" s="121"/>
      <c r="NHS183" s="80"/>
      <c r="NHT183" s="4"/>
      <c r="NHU183" s="4"/>
      <c r="NHV183" s="4"/>
      <c r="NHW183" s="4"/>
      <c r="NHX183" s="184"/>
      <c r="NHY183" s="66"/>
      <c r="NHZ183" s="83"/>
      <c r="NIA183" s="230"/>
      <c r="NIB183" s="121"/>
      <c r="NIC183" s="80"/>
      <c r="NID183" s="4"/>
      <c r="NIE183" s="4"/>
      <c r="NIF183" s="4"/>
      <c r="NIG183" s="4"/>
      <c r="NIH183" s="184"/>
      <c r="NII183" s="66"/>
      <c r="NIJ183" s="83"/>
      <c r="NIK183" s="230"/>
      <c r="NIL183" s="121"/>
      <c r="NIM183" s="80"/>
      <c r="NIN183" s="4"/>
      <c r="NIO183" s="4"/>
      <c r="NIP183" s="4"/>
      <c r="NIQ183" s="4"/>
      <c r="NIR183" s="184"/>
      <c r="NIS183" s="66"/>
      <c r="NIT183" s="83"/>
      <c r="NIU183" s="230"/>
      <c r="NIV183" s="121"/>
      <c r="NIW183" s="80"/>
      <c r="NIX183" s="4"/>
      <c r="NIY183" s="4"/>
      <c r="NIZ183" s="4"/>
      <c r="NJA183" s="4"/>
      <c r="NJB183" s="184"/>
      <c r="NJC183" s="66"/>
      <c r="NJD183" s="83"/>
      <c r="NJE183" s="230"/>
      <c r="NJF183" s="121"/>
      <c r="NJG183" s="80"/>
      <c r="NJH183" s="4"/>
      <c r="NJI183" s="4"/>
      <c r="NJJ183" s="4"/>
      <c r="NJK183" s="4"/>
      <c r="NJL183" s="184"/>
      <c r="NJM183" s="66"/>
      <c r="NJN183" s="83"/>
      <c r="NJO183" s="230"/>
      <c r="NJP183" s="121"/>
      <c r="NJQ183" s="80"/>
      <c r="NJR183" s="4"/>
      <c r="NJS183" s="4"/>
      <c r="NJT183" s="4"/>
      <c r="NJU183" s="4"/>
      <c r="NJV183" s="184"/>
      <c r="NJW183" s="66"/>
      <c r="NJX183" s="83"/>
      <c r="NJY183" s="230"/>
      <c r="NJZ183" s="121"/>
      <c r="NKA183" s="80"/>
      <c r="NKB183" s="4"/>
      <c r="NKC183" s="4"/>
      <c r="NKD183" s="4"/>
      <c r="NKE183" s="4"/>
      <c r="NKF183" s="184"/>
      <c r="NKG183" s="66"/>
      <c r="NKH183" s="83"/>
      <c r="NKI183" s="230"/>
      <c r="NKJ183" s="121"/>
      <c r="NKK183" s="80"/>
      <c r="NKL183" s="4"/>
      <c r="NKM183" s="4"/>
      <c r="NKN183" s="4"/>
      <c r="NKO183" s="4"/>
      <c r="NKP183" s="184"/>
      <c r="NKQ183" s="66"/>
      <c r="NKR183" s="83"/>
      <c r="NKS183" s="230"/>
      <c r="NKT183" s="121"/>
      <c r="NKU183" s="80"/>
      <c r="NKV183" s="4"/>
      <c r="NKW183" s="4"/>
      <c r="NKX183" s="4"/>
      <c r="NKY183" s="4"/>
      <c r="NKZ183" s="184"/>
      <c r="NLA183" s="66"/>
      <c r="NLB183" s="83"/>
      <c r="NLC183" s="230"/>
      <c r="NLD183" s="121"/>
      <c r="NLE183" s="80"/>
      <c r="NLF183" s="4"/>
      <c r="NLG183" s="4"/>
      <c r="NLH183" s="4"/>
      <c r="NLI183" s="4"/>
      <c r="NLJ183" s="184"/>
      <c r="NLK183" s="66"/>
      <c r="NLL183" s="83"/>
      <c r="NLM183" s="230"/>
      <c r="NLN183" s="121"/>
      <c r="NLO183" s="80"/>
      <c r="NLP183" s="4"/>
      <c r="NLQ183" s="4"/>
      <c r="NLR183" s="4"/>
      <c r="NLS183" s="4"/>
      <c r="NLT183" s="184"/>
      <c r="NLU183" s="66"/>
      <c r="NLV183" s="83"/>
      <c r="NLW183" s="230"/>
      <c r="NLX183" s="121"/>
      <c r="NLY183" s="80"/>
      <c r="NLZ183" s="4"/>
      <c r="NMA183" s="4"/>
      <c r="NMB183" s="4"/>
      <c r="NMC183" s="4"/>
      <c r="NMD183" s="184"/>
      <c r="NME183" s="66"/>
      <c r="NMF183" s="83"/>
      <c r="NMG183" s="230"/>
      <c r="NMH183" s="121"/>
      <c r="NMI183" s="80"/>
      <c r="NMJ183" s="4"/>
      <c r="NMK183" s="4"/>
      <c r="NML183" s="4"/>
      <c r="NMM183" s="4"/>
      <c r="NMN183" s="184"/>
      <c r="NMO183" s="66"/>
      <c r="NMP183" s="83"/>
      <c r="NMQ183" s="230"/>
      <c r="NMR183" s="121"/>
      <c r="NMS183" s="80"/>
      <c r="NMT183" s="4"/>
      <c r="NMU183" s="4"/>
      <c r="NMV183" s="4"/>
      <c r="NMW183" s="4"/>
      <c r="NMX183" s="184"/>
      <c r="NMY183" s="66"/>
      <c r="NMZ183" s="83"/>
      <c r="NNA183" s="230"/>
      <c r="NNB183" s="121"/>
      <c r="NNC183" s="80"/>
      <c r="NND183" s="4"/>
      <c r="NNE183" s="4"/>
      <c r="NNF183" s="4"/>
      <c r="NNG183" s="4"/>
      <c r="NNH183" s="184"/>
      <c r="NNI183" s="66"/>
      <c r="NNJ183" s="83"/>
      <c r="NNK183" s="230"/>
      <c r="NNL183" s="121"/>
      <c r="NNM183" s="80"/>
      <c r="NNN183" s="4"/>
      <c r="NNO183" s="4"/>
      <c r="NNP183" s="4"/>
      <c r="NNQ183" s="4"/>
      <c r="NNR183" s="184"/>
      <c r="NNS183" s="66"/>
      <c r="NNT183" s="83"/>
      <c r="NNU183" s="230"/>
      <c r="NNV183" s="121"/>
      <c r="NNW183" s="80"/>
      <c r="NNX183" s="4"/>
      <c r="NNY183" s="4"/>
      <c r="NNZ183" s="4"/>
      <c r="NOA183" s="4"/>
      <c r="NOB183" s="184"/>
      <c r="NOC183" s="66"/>
      <c r="NOD183" s="83"/>
      <c r="NOE183" s="230"/>
      <c r="NOF183" s="121"/>
      <c r="NOG183" s="80"/>
      <c r="NOH183" s="4"/>
      <c r="NOI183" s="4"/>
      <c r="NOJ183" s="4"/>
      <c r="NOK183" s="4"/>
      <c r="NOL183" s="184"/>
      <c r="NOM183" s="66"/>
      <c r="NON183" s="83"/>
      <c r="NOO183" s="230"/>
      <c r="NOP183" s="121"/>
      <c r="NOQ183" s="80"/>
      <c r="NOR183" s="4"/>
      <c r="NOS183" s="4"/>
      <c r="NOT183" s="4"/>
      <c r="NOU183" s="4"/>
      <c r="NOV183" s="184"/>
      <c r="NOW183" s="66"/>
      <c r="NOX183" s="83"/>
      <c r="NOY183" s="230"/>
      <c r="NOZ183" s="121"/>
      <c r="NPA183" s="80"/>
      <c r="NPB183" s="4"/>
      <c r="NPC183" s="4"/>
      <c r="NPD183" s="4"/>
      <c r="NPE183" s="4"/>
      <c r="NPF183" s="184"/>
      <c r="NPG183" s="66"/>
      <c r="NPH183" s="83"/>
      <c r="NPI183" s="230"/>
      <c r="NPJ183" s="121"/>
      <c r="NPK183" s="80"/>
      <c r="NPL183" s="4"/>
      <c r="NPM183" s="4"/>
      <c r="NPN183" s="4"/>
      <c r="NPO183" s="4"/>
      <c r="NPP183" s="184"/>
      <c r="NPQ183" s="66"/>
      <c r="NPR183" s="83"/>
      <c r="NPS183" s="230"/>
      <c r="NPT183" s="121"/>
      <c r="NPU183" s="80"/>
      <c r="NPV183" s="4"/>
      <c r="NPW183" s="4"/>
      <c r="NPX183" s="4"/>
      <c r="NPY183" s="4"/>
      <c r="NPZ183" s="184"/>
      <c r="NQA183" s="66"/>
      <c r="NQB183" s="83"/>
      <c r="NQC183" s="230"/>
      <c r="NQD183" s="121"/>
      <c r="NQE183" s="80"/>
      <c r="NQF183" s="4"/>
      <c r="NQG183" s="4"/>
      <c r="NQH183" s="4"/>
      <c r="NQI183" s="4"/>
      <c r="NQJ183" s="184"/>
      <c r="NQK183" s="66"/>
      <c r="NQL183" s="83"/>
      <c r="NQM183" s="230"/>
      <c r="NQN183" s="121"/>
      <c r="NQO183" s="80"/>
      <c r="NQP183" s="4"/>
      <c r="NQQ183" s="4"/>
      <c r="NQR183" s="4"/>
      <c r="NQS183" s="4"/>
      <c r="NQT183" s="184"/>
      <c r="NQU183" s="66"/>
      <c r="NQV183" s="83"/>
      <c r="NQW183" s="230"/>
      <c r="NQX183" s="121"/>
      <c r="NQY183" s="80"/>
      <c r="NQZ183" s="4"/>
      <c r="NRA183" s="4"/>
      <c r="NRB183" s="4"/>
      <c r="NRC183" s="4"/>
      <c r="NRD183" s="184"/>
      <c r="NRE183" s="66"/>
      <c r="NRF183" s="83"/>
      <c r="NRG183" s="230"/>
      <c r="NRH183" s="121"/>
      <c r="NRI183" s="80"/>
      <c r="NRJ183" s="4"/>
      <c r="NRK183" s="4"/>
      <c r="NRL183" s="4"/>
      <c r="NRM183" s="4"/>
      <c r="NRN183" s="184"/>
      <c r="NRO183" s="66"/>
      <c r="NRP183" s="83"/>
      <c r="NRQ183" s="230"/>
      <c r="NRR183" s="121"/>
      <c r="NRS183" s="80"/>
      <c r="NRT183" s="4"/>
      <c r="NRU183" s="4"/>
      <c r="NRV183" s="4"/>
      <c r="NRW183" s="4"/>
      <c r="NRX183" s="184"/>
      <c r="NRY183" s="66"/>
      <c r="NRZ183" s="83"/>
      <c r="NSA183" s="230"/>
      <c r="NSB183" s="121"/>
      <c r="NSC183" s="80"/>
      <c r="NSD183" s="4"/>
      <c r="NSE183" s="4"/>
      <c r="NSF183" s="4"/>
      <c r="NSG183" s="4"/>
      <c r="NSH183" s="184"/>
      <c r="NSI183" s="66"/>
      <c r="NSJ183" s="83"/>
      <c r="NSK183" s="230"/>
      <c r="NSL183" s="121"/>
      <c r="NSM183" s="80"/>
      <c r="NSN183" s="4"/>
      <c r="NSO183" s="4"/>
      <c r="NSP183" s="4"/>
      <c r="NSQ183" s="4"/>
      <c r="NSR183" s="184"/>
      <c r="NSS183" s="66"/>
      <c r="NST183" s="83"/>
      <c r="NSU183" s="230"/>
      <c r="NSV183" s="121"/>
      <c r="NSW183" s="80"/>
      <c r="NSX183" s="4"/>
      <c r="NSY183" s="4"/>
      <c r="NSZ183" s="4"/>
      <c r="NTA183" s="4"/>
      <c r="NTB183" s="184"/>
      <c r="NTC183" s="66"/>
      <c r="NTD183" s="83"/>
      <c r="NTE183" s="230"/>
      <c r="NTF183" s="121"/>
      <c r="NTG183" s="80"/>
      <c r="NTH183" s="4"/>
      <c r="NTI183" s="4"/>
      <c r="NTJ183" s="4"/>
      <c r="NTK183" s="4"/>
      <c r="NTL183" s="184"/>
      <c r="NTM183" s="66"/>
      <c r="NTN183" s="83"/>
      <c r="NTO183" s="230"/>
      <c r="NTP183" s="121"/>
      <c r="NTQ183" s="80"/>
      <c r="NTR183" s="4"/>
      <c r="NTS183" s="4"/>
      <c r="NTT183" s="4"/>
      <c r="NTU183" s="4"/>
      <c r="NTV183" s="184"/>
      <c r="NTW183" s="66"/>
      <c r="NTX183" s="83"/>
      <c r="NTY183" s="230"/>
      <c r="NTZ183" s="121"/>
      <c r="NUA183" s="80"/>
      <c r="NUB183" s="4"/>
      <c r="NUC183" s="4"/>
      <c r="NUD183" s="4"/>
      <c r="NUE183" s="4"/>
      <c r="NUF183" s="184"/>
      <c r="NUG183" s="66"/>
      <c r="NUH183" s="83"/>
      <c r="NUI183" s="230"/>
      <c r="NUJ183" s="121"/>
      <c r="NUK183" s="80"/>
      <c r="NUL183" s="4"/>
      <c r="NUM183" s="4"/>
      <c r="NUN183" s="4"/>
      <c r="NUO183" s="4"/>
      <c r="NUP183" s="184"/>
      <c r="NUQ183" s="66"/>
      <c r="NUR183" s="83"/>
      <c r="NUS183" s="230"/>
      <c r="NUT183" s="121"/>
      <c r="NUU183" s="80"/>
      <c r="NUV183" s="4"/>
      <c r="NUW183" s="4"/>
      <c r="NUX183" s="4"/>
      <c r="NUY183" s="4"/>
      <c r="NUZ183" s="184"/>
      <c r="NVA183" s="66"/>
      <c r="NVB183" s="83"/>
      <c r="NVC183" s="230"/>
      <c r="NVD183" s="121"/>
      <c r="NVE183" s="80"/>
      <c r="NVF183" s="4"/>
      <c r="NVG183" s="4"/>
      <c r="NVH183" s="4"/>
      <c r="NVI183" s="4"/>
      <c r="NVJ183" s="184"/>
      <c r="NVK183" s="66"/>
      <c r="NVL183" s="83"/>
      <c r="NVM183" s="230"/>
      <c r="NVN183" s="121"/>
      <c r="NVO183" s="80"/>
      <c r="NVP183" s="4"/>
      <c r="NVQ183" s="4"/>
      <c r="NVR183" s="4"/>
      <c r="NVS183" s="4"/>
      <c r="NVT183" s="184"/>
      <c r="NVU183" s="66"/>
      <c r="NVV183" s="83"/>
      <c r="NVW183" s="230"/>
      <c r="NVX183" s="121"/>
      <c r="NVY183" s="80"/>
      <c r="NVZ183" s="4"/>
      <c r="NWA183" s="4"/>
      <c r="NWB183" s="4"/>
      <c r="NWC183" s="4"/>
      <c r="NWD183" s="184"/>
      <c r="NWE183" s="66"/>
      <c r="NWF183" s="83"/>
      <c r="NWG183" s="230"/>
      <c r="NWH183" s="121"/>
      <c r="NWI183" s="80"/>
      <c r="NWJ183" s="4"/>
      <c r="NWK183" s="4"/>
      <c r="NWL183" s="4"/>
      <c r="NWM183" s="4"/>
      <c r="NWN183" s="184"/>
      <c r="NWO183" s="66"/>
      <c r="NWP183" s="83"/>
      <c r="NWQ183" s="230"/>
      <c r="NWR183" s="121"/>
      <c r="NWS183" s="80"/>
      <c r="NWT183" s="4"/>
      <c r="NWU183" s="4"/>
      <c r="NWV183" s="4"/>
      <c r="NWW183" s="4"/>
      <c r="NWX183" s="184"/>
      <c r="NWY183" s="66"/>
      <c r="NWZ183" s="83"/>
      <c r="NXA183" s="230"/>
      <c r="NXB183" s="121"/>
      <c r="NXC183" s="80"/>
      <c r="NXD183" s="4"/>
      <c r="NXE183" s="4"/>
      <c r="NXF183" s="4"/>
      <c r="NXG183" s="4"/>
      <c r="NXH183" s="184"/>
      <c r="NXI183" s="66"/>
      <c r="NXJ183" s="83"/>
      <c r="NXK183" s="230"/>
      <c r="NXL183" s="121"/>
      <c r="NXM183" s="80"/>
      <c r="NXN183" s="4"/>
      <c r="NXO183" s="4"/>
      <c r="NXP183" s="4"/>
      <c r="NXQ183" s="4"/>
      <c r="NXR183" s="184"/>
      <c r="NXS183" s="66"/>
      <c r="NXT183" s="83"/>
      <c r="NXU183" s="230"/>
      <c r="NXV183" s="121"/>
      <c r="NXW183" s="80"/>
      <c r="NXX183" s="4"/>
      <c r="NXY183" s="4"/>
      <c r="NXZ183" s="4"/>
      <c r="NYA183" s="4"/>
      <c r="NYB183" s="184"/>
      <c r="NYC183" s="66"/>
      <c r="NYD183" s="83"/>
      <c r="NYE183" s="230"/>
      <c r="NYF183" s="121"/>
      <c r="NYG183" s="80"/>
      <c r="NYH183" s="4"/>
      <c r="NYI183" s="4"/>
      <c r="NYJ183" s="4"/>
      <c r="NYK183" s="4"/>
      <c r="NYL183" s="184"/>
      <c r="NYM183" s="66"/>
      <c r="NYN183" s="83"/>
      <c r="NYO183" s="230"/>
      <c r="NYP183" s="121"/>
      <c r="NYQ183" s="80"/>
      <c r="NYR183" s="4"/>
      <c r="NYS183" s="4"/>
      <c r="NYT183" s="4"/>
      <c r="NYU183" s="4"/>
      <c r="NYV183" s="184"/>
      <c r="NYW183" s="66"/>
      <c r="NYX183" s="83"/>
      <c r="NYY183" s="230"/>
      <c r="NYZ183" s="121"/>
      <c r="NZA183" s="80"/>
      <c r="NZB183" s="4"/>
      <c r="NZC183" s="4"/>
      <c r="NZD183" s="4"/>
      <c r="NZE183" s="4"/>
      <c r="NZF183" s="184"/>
      <c r="NZG183" s="66"/>
      <c r="NZH183" s="83"/>
      <c r="NZI183" s="230"/>
      <c r="NZJ183" s="121"/>
      <c r="NZK183" s="80"/>
      <c r="NZL183" s="4"/>
      <c r="NZM183" s="4"/>
      <c r="NZN183" s="4"/>
      <c r="NZO183" s="4"/>
      <c r="NZP183" s="184"/>
      <c r="NZQ183" s="66"/>
      <c r="NZR183" s="83"/>
      <c r="NZS183" s="230"/>
      <c r="NZT183" s="121"/>
      <c r="NZU183" s="80"/>
      <c r="NZV183" s="4"/>
      <c r="NZW183" s="4"/>
      <c r="NZX183" s="4"/>
      <c r="NZY183" s="4"/>
      <c r="NZZ183" s="184"/>
      <c r="OAA183" s="66"/>
      <c r="OAB183" s="83"/>
      <c r="OAC183" s="230"/>
      <c r="OAD183" s="121"/>
      <c r="OAE183" s="80"/>
      <c r="OAF183" s="4"/>
      <c r="OAG183" s="4"/>
      <c r="OAH183" s="4"/>
      <c r="OAI183" s="4"/>
      <c r="OAJ183" s="184"/>
      <c r="OAK183" s="66"/>
      <c r="OAL183" s="83"/>
      <c r="OAM183" s="230"/>
      <c r="OAN183" s="121"/>
      <c r="OAO183" s="80"/>
      <c r="OAP183" s="4"/>
      <c r="OAQ183" s="4"/>
      <c r="OAR183" s="4"/>
      <c r="OAS183" s="4"/>
      <c r="OAT183" s="184"/>
      <c r="OAU183" s="66"/>
      <c r="OAV183" s="83"/>
      <c r="OAW183" s="230"/>
      <c r="OAX183" s="121"/>
      <c r="OAY183" s="80"/>
      <c r="OAZ183" s="4"/>
      <c r="OBA183" s="4"/>
      <c r="OBB183" s="4"/>
      <c r="OBC183" s="4"/>
      <c r="OBD183" s="184"/>
      <c r="OBE183" s="66"/>
      <c r="OBF183" s="83"/>
      <c r="OBG183" s="230"/>
      <c r="OBH183" s="121"/>
      <c r="OBI183" s="80"/>
      <c r="OBJ183" s="4"/>
      <c r="OBK183" s="4"/>
      <c r="OBL183" s="4"/>
      <c r="OBM183" s="4"/>
      <c r="OBN183" s="184"/>
      <c r="OBO183" s="66"/>
      <c r="OBP183" s="83"/>
      <c r="OBQ183" s="230"/>
      <c r="OBR183" s="121"/>
      <c r="OBS183" s="80"/>
      <c r="OBT183" s="4"/>
      <c r="OBU183" s="4"/>
      <c r="OBV183" s="4"/>
      <c r="OBW183" s="4"/>
      <c r="OBX183" s="184"/>
      <c r="OBY183" s="66"/>
      <c r="OBZ183" s="83"/>
      <c r="OCA183" s="230"/>
      <c r="OCB183" s="121"/>
      <c r="OCC183" s="80"/>
      <c r="OCD183" s="4"/>
      <c r="OCE183" s="4"/>
      <c r="OCF183" s="4"/>
      <c r="OCG183" s="4"/>
      <c r="OCH183" s="184"/>
      <c r="OCI183" s="66"/>
      <c r="OCJ183" s="83"/>
      <c r="OCK183" s="230"/>
      <c r="OCL183" s="121"/>
      <c r="OCM183" s="80"/>
      <c r="OCN183" s="4"/>
      <c r="OCO183" s="4"/>
      <c r="OCP183" s="4"/>
      <c r="OCQ183" s="4"/>
      <c r="OCR183" s="184"/>
      <c r="OCS183" s="66"/>
      <c r="OCT183" s="83"/>
      <c r="OCU183" s="230"/>
      <c r="OCV183" s="121"/>
      <c r="OCW183" s="80"/>
      <c r="OCX183" s="4"/>
      <c r="OCY183" s="4"/>
      <c r="OCZ183" s="4"/>
      <c r="ODA183" s="4"/>
      <c r="ODB183" s="184"/>
      <c r="ODC183" s="66"/>
      <c r="ODD183" s="83"/>
      <c r="ODE183" s="230"/>
      <c r="ODF183" s="121"/>
      <c r="ODG183" s="80"/>
      <c r="ODH183" s="4"/>
      <c r="ODI183" s="4"/>
      <c r="ODJ183" s="4"/>
      <c r="ODK183" s="4"/>
      <c r="ODL183" s="184"/>
      <c r="ODM183" s="66"/>
      <c r="ODN183" s="83"/>
      <c r="ODO183" s="230"/>
      <c r="ODP183" s="121"/>
      <c r="ODQ183" s="80"/>
      <c r="ODR183" s="4"/>
      <c r="ODS183" s="4"/>
      <c r="ODT183" s="4"/>
      <c r="ODU183" s="4"/>
      <c r="ODV183" s="184"/>
      <c r="ODW183" s="66"/>
      <c r="ODX183" s="83"/>
      <c r="ODY183" s="230"/>
      <c r="ODZ183" s="121"/>
      <c r="OEA183" s="80"/>
      <c r="OEB183" s="4"/>
      <c r="OEC183" s="4"/>
      <c r="OED183" s="4"/>
      <c r="OEE183" s="4"/>
      <c r="OEF183" s="184"/>
      <c r="OEG183" s="66"/>
      <c r="OEH183" s="83"/>
      <c r="OEI183" s="230"/>
      <c r="OEJ183" s="121"/>
      <c r="OEK183" s="80"/>
      <c r="OEL183" s="4"/>
      <c r="OEM183" s="4"/>
      <c r="OEN183" s="4"/>
      <c r="OEO183" s="4"/>
      <c r="OEP183" s="184"/>
      <c r="OEQ183" s="66"/>
      <c r="OER183" s="83"/>
      <c r="OES183" s="230"/>
      <c r="OET183" s="121"/>
      <c r="OEU183" s="80"/>
      <c r="OEV183" s="4"/>
      <c r="OEW183" s="4"/>
      <c r="OEX183" s="4"/>
      <c r="OEY183" s="4"/>
      <c r="OEZ183" s="184"/>
      <c r="OFA183" s="66"/>
      <c r="OFB183" s="83"/>
      <c r="OFC183" s="230"/>
      <c r="OFD183" s="121"/>
      <c r="OFE183" s="80"/>
      <c r="OFF183" s="4"/>
      <c r="OFG183" s="4"/>
      <c r="OFH183" s="4"/>
      <c r="OFI183" s="4"/>
      <c r="OFJ183" s="184"/>
      <c r="OFK183" s="66"/>
      <c r="OFL183" s="83"/>
      <c r="OFM183" s="230"/>
      <c r="OFN183" s="121"/>
      <c r="OFO183" s="80"/>
      <c r="OFP183" s="4"/>
      <c r="OFQ183" s="4"/>
      <c r="OFR183" s="4"/>
      <c r="OFS183" s="4"/>
      <c r="OFT183" s="184"/>
      <c r="OFU183" s="66"/>
      <c r="OFV183" s="83"/>
      <c r="OFW183" s="230"/>
      <c r="OFX183" s="121"/>
      <c r="OFY183" s="80"/>
      <c r="OFZ183" s="4"/>
      <c r="OGA183" s="4"/>
      <c r="OGB183" s="4"/>
      <c r="OGC183" s="4"/>
      <c r="OGD183" s="184"/>
      <c r="OGE183" s="66"/>
      <c r="OGF183" s="83"/>
      <c r="OGG183" s="230"/>
      <c r="OGH183" s="121"/>
      <c r="OGI183" s="80"/>
      <c r="OGJ183" s="4"/>
      <c r="OGK183" s="4"/>
      <c r="OGL183" s="4"/>
      <c r="OGM183" s="4"/>
      <c r="OGN183" s="184"/>
      <c r="OGO183" s="66"/>
      <c r="OGP183" s="83"/>
      <c r="OGQ183" s="230"/>
      <c r="OGR183" s="121"/>
      <c r="OGS183" s="80"/>
      <c r="OGT183" s="4"/>
      <c r="OGU183" s="4"/>
      <c r="OGV183" s="4"/>
      <c r="OGW183" s="4"/>
      <c r="OGX183" s="184"/>
      <c r="OGY183" s="66"/>
      <c r="OGZ183" s="83"/>
      <c r="OHA183" s="230"/>
      <c r="OHB183" s="121"/>
      <c r="OHC183" s="80"/>
      <c r="OHD183" s="4"/>
      <c r="OHE183" s="4"/>
      <c r="OHF183" s="4"/>
      <c r="OHG183" s="4"/>
      <c r="OHH183" s="184"/>
      <c r="OHI183" s="66"/>
      <c r="OHJ183" s="83"/>
      <c r="OHK183" s="230"/>
      <c r="OHL183" s="121"/>
      <c r="OHM183" s="80"/>
      <c r="OHN183" s="4"/>
      <c r="OHO183" s="4"/>
      <c r="OHP183" s="4"/>
      <c r="OHQ183" s="4"/>
      <c r="OHR183" s="184"/>
      <c r="OHS183" s="66"/>
      <c r="OHT183" s="83"/>
      <c r="OHU183" s="230"/>
      <c r="OHV183" s="121"/>
      <c r="OHW183" s="80"/>
      <c r="OHX183" s="4"/>
      <c r="OHY183" s="4"/>
      <c r="OHZ183" s="4"/>
      <c r="OIA183" s="4"/>
      <c r="OIB183" s="184"/>
      <c r="OIC183" s="66"/>
      <c r="OID183" s="83"/>
      <c r="OIE183" s="230"/>
      <c r="OIF183" s="121"/>
      <c r="OIG183" s="80"/>
      <c r="OIH183" s="4"/>
      <c r="OII183" s="4"/>
      <c r="OIJ183" s="4"/>
      <c r="OIK183" s="4"/>
      <c r="OIL183" s="184"/>
      <c r="OIM183" s="66"/>
      <c r="OIN183" s="83"/>
      <c r="OIO183" s="230"/>
      <c r="OIP183" s="121"/>
      <c r="OIQ183" s="80"/>
      <c r="OIR183" s="4"/>
      <c r="OIS183" s="4"/>
      <c r="OIT183" s="4"/>
      <c r="OIU183" s="4"/>
      <c r="OIV183" s="184"/>
      <c r="OIW183" s="66"/>
      <c r="OIX183" s="83"/>
      <c r="OIY183" s="230"/>
      <c r="OIZ183" s="121"/>
      <c r="OJA183" s="80"/>
      <c r="OJB183" s="4"/>
      <c r="OJC183" s="4"/>
      <c r="OJD183" s="4"/>
      <c r="OJE183" s="4"/>
      <c r="OJF183" s="184"/>
      <c r="OJG183" s="66"/>
      <c r="OJH183" s="83"/>
      <c r="OJI183" s="230"/>
      <c r="OJJ183" s="121"/>
      <c r="OJK183" s="80"/>
      <c r="OJL183" s="4"/>
      <c r="OJM183" s="4"/>
      <c r="OJN183" s="4"/>
      <c r="OJO183" s="4"/>
      <c r="OJP183" s="184"/>
      <c r="OJQ183" s="66"/>
      <c r="OJR183" s="83"/>
      <c r="OJS183" s="230"/>
      <c r="OJT183" s="121"/>
      <c r="OJU183" s="80"/>
      <c r="OJV183" s="4"/>
      <c r="OJW183" s="4"/>
      <c r="OJX183" s="4"/>
      <c r="OJY183" s="4"/>
      <c r="OJZ183" s="184"/>
      <c r="OKA183" s="66"/>
      <c r="OKB183" s="83"/>
      <c r="OKC183" s="230"/>
      <c r="OKD183" s="121"/>
      <c r="OKE183" s="80"/>
      <c r="OKF183" s="4"/>
      <c r="OKG183" s="4"/>
      <c r="OKH183" s="4"/>
      <c r="OKI183" s="4"/>
      <c r="OKJ183" s="184"/>
      <c r="OKK183" s="66"/>
      <c r="OKL183" s="83"/>
      <c r="OKM183" s="230"/>
      <c r="OKN183" s="121"/>
      <c r="OKO183" s="80"/>
      <c r="OKP183" s="4"/>
      <c r="OKQ183" s="4"/>
      <c r="OKR183" s="4"/>
      <c r="OKS183" s="4"/>
      <c r="OKT183" s="184"/>
      <c r="OKU183" s="66"/>
      <c r="OKV183" s="83"/>
      <c r="OKW183" s="230"/>
      <c r="OKX183" s="121"/>
      <c r="OKY183" s="80"/>
      <c r="OKZ183" s="4"/>
      <c r="OLA183" s="4"/>
      <c r="OLB183" s="4"/>
      <c r="OLC183" s="4"/>
      <c r="OLD183" s="184"/>
      <c r="OLE183" s="66"/>
      <c r="OLF183" s="83"/>
      <c r="OLG183" s="230"/>
      <c r="OLH183" s="121"/>
      <c r="OLI183" s="80"/>
      <c r="OLJ183" s="4"/>
      <c r="OLK183" s="4"/>
      <c r="OLL183" s="4"/>
      <c r="OLM183" s="4"/>
      <c r="OLN183" s="184"/>
      <c r="OLO183" s="66"/>
      <c r="OLP183" s="83"/>
      <c r="OLQ183" s="230"/>
      <c r="OLR183" s="121"/>
      <c r="OLS183" s="80"/>
      <c r="OLT183" s="4"/>
      <c r="OLU183" s="4"/>
      <c r="OLV183" s="4"/>
      <c r="OLW183" s="4"/>
      <c r="OLX183" s="184"/>
      <c r="OLY183" s="66"/>
      <c r="OLZ183" s="83"/>
      <c r="OMA183" s="230"/>
      <c r="OMB183" s="121"/>
      <c r="OMC183" s="80"/>
      <c r="OMD183" s="4"/>
      <c r="OME183" s="4"/>
      <c r="OMF183" s="4"/>
      <c r="OMG183" s="4"/>
      <c r="OMH183" s="184"/>
      <c r="OMI183" s="66"/>
      <c r="OMJ183" s="83"/>
      <c r="OMK183" s="230"/>
      <c r="OML183" s="121"/>
      <c r="OMM183" s="80"/>
      <c r="OMN183" s="4"/>
      <c r="OMO183" s="4"/>
      <c r="OMP183" s="4"/>
      <c r="OMQ183" s="4"/>
      <c r="OMR183" s="184"/>
      <c r="OMS183" s="66"/>
      <c r="OMT183" s="83"/>
      <c r="OMU183" s="230"/>
      <c r="OMV183" s="121"/>
      <c r="OMW183" s="80"/>
      <c r="OMX183" s="4"/>
      <c r="OMY183" s="4"/>
      <c r="OMZ183" s="4"/>
      <c r="ONA183" s="4"/>
      <c r="ONB183" s="184"/>
      <c r="ONC183" s="66"/>
      <c r="OND183" s="83"/>
      <c r="ONE183" s="230"/>
      <c r="ONF183" s="121"/>
      <c r="ONG183" s="80"/>
      <c r="ONH183" s="4"/>
      <c r="ONI183" s="4"/>
      <c r="ONJ183" s="4"/>
      <c r="ONK183" s="4"/>
      <c r="ONL183" s="184"/>
      <c r="ONM183" s="66"/>
      <c r="ONN183" s="83"/>
      <c r="ONO183" s="230"/>
      <c r="ONP183" s="121"/>
      <c r="ONQ183" s="80"/>
      <c r="ONR183" s="4"/>
      <c r="ONS183" s="4"/>
      <c r="ONT183" s="4"/>
      <c r="ONU183" s="4"/>
      <c r="ONV183" s="184"/>
      <c r="ONW183" s="66"/>
      <c r="ONX183" s="83"/>
      <c r="ONY183" s="230"/>
      <c r="ONZ183" s="121"/>
      <c r="OOA183" s="80"/>
      <c r="OOB183" s="4"/>
      <c r="OOC183" s="4"/>
      <c r="OOD183" s="4"/>
      <c r="OOE183" s="4"/>
      <c r="OOF183" s="184"/>
      <c r="OOG183" s="66"/>
      <c r="OOH183" s="83"/>
      <c r="OOI183" s="230"/>
      <c r="OOJ183" s="121"/>
      <c r="OOK183" s="80"/>
      <c r="OOL183" s="4"/>
      <c r="OOM183" s="4"/>
      <c r="OON183" s="4"/>
      <c r="OOO183" s="4"/>
      <c r="OOP183" s="184"/>
      <c r="OOQ183" s="66"/>
      <c r="OOR183" s="83"/>
      <c r="OOS183" s="230"/>
      <c r="OOT183" s="121"/>
      <c r="OOU183" s="80"/>
      <c r="OOV183" s="4"/>
      <c r="OOW183" s="4"/>
      <c r="OOX183" s="4"/>
      <c r="OOY183" s="4"/>
      <c r="OOZ183" s="184"/>
      <c r="OPA183" s="66"/>
      <c r="OPB183" s="83"/>
      <c r="OPC183" s="230"/>
      <c r="OPD183" s="121"/>
      <c r="OPE183" s="80"/>
      <c r="OPF183" s="4"/>
      <c r="OPG183" s="4"/>
      <c r="OPH183" s="4"/>
      <c r="OPI183" s="4"/>
      <c r="OPJ183" s="184"/>
      <c r="OPK183" s="66"/>
      <c r="OPL183" s="83"/>
      <c r="OPM183" s="230"/>
      <c r="OPN183" s="121"/>
      <c r="OPO183" s="80"/>
      <c r="OPP183" s="4"/>
      <c r="OPQ183" s="4"/>
      <c r="OPR183" s="4"/>
      <c r="OPS183" s="4"/>
      <c r="OPT183" s="184"/>
      <c r="OPU183" s="66"/>
      <c r="OPV183" s="83"/>
      <c r="OPW183" s="230"/>
      <c r="OPX183" s="121"/>
      <c r="OPY183" s="80"/>
      <c r="OPZ183" s="4"/>
      <c r="OQA183" s="4"/>
      <c r="OQB183" s="4"/>
      <c r="OQC183" s="4"/>
      <c r="OQD183" s="184"/>
      <c r="OQE183" s="66"/>
      <c r="OQF183" s="83"/>
      <c r="OQG183" s="230"/>
      <c r="OQH183" s="121"/>
      <c r="OQI183" s="80"/>
      <c r="OQJ183" s="4"/>
      <c r="OQK183" s="4"/>
      <c r="OQL183" s="4"/>
      <c r="OQM183" s="4"/>
      <c r="OQN183" s="184"/>
      <c r="OQO183" s="66"/>
      <c r="OQP183" s="83"/>
      <c r="OQQ183" s="230"/>
      <c r="OQR183" s="121"/>
      <c r="OQS183" s="80"/>
      <c r="OQT183" s="4"/>
      <c r="OQU183" s="4"/>
      <c r="OQV183" s="4"/>
      <c r="OQW183" s="4"/>
      <c r="OQX183" s="184"/>
      <c r="OQY183" s="66"/>
      <c r="OQZ183" s="83"/>
      <c r="ORA183" s="230"/>
      <c r="ORB183" s="121"/>
      <c r="ORC183" s="80"/>
      <c r="ORD183" s="4"/>
      <c r="ORE183" s="4"/>
      <c r="ORF183" s="4"/>
      <c r="ORG183" s="4"/>
      <c r="ORH183" s="184"/>
      <c r="ORI183" s="66"/>
      <c r="ORJ183" s="83"/>
      <c r="ORK183" s="230"/>
      <c r="ORL183" s="121"/>
      <c r="ORM183" s="80"/>
      <c r="ORN183" s="4"/>
      <c r="ORO183" s="4"/>
      <c r="ORP183" s="4"/>
      <c r="ORQ183" s="4"/>
      <c r="ORR183" s="184"/>
      <c r="ORS183" s="66"/>
      <c r="ORT183" s="83"/>
      <c r="ORU183" s="230"/>
      <c r="ORV183" s="121"/>
      <c r="ORW183" s="80"/>
      <c r="ORX183" s="4"/>
      <c r="ORY183" s="4"/>
      <c r="ORZ183" s="4"/>
      <c r="OSA183" s="4"/>
      <c r="OSB183" s="184"/>
      <c r="OSC183" s="66"/>
      <c r="OSD183" s="83"/>
      <c r="OSE183" s="230"/>
      <c r="OSF183" s="121"/>
      <c r="OSG183" s="80"/>
      <c r="OSH183" s="4"/>
      <c r="OSI183" s="4"/>
      <c r="OSJ183" s="4"/>
      <c r="OSK183" s="4"/>
      <c r="OSL183" s="184"/>
      <c r="OSM183" s="66"/>
      <c r="OSN183" s="83"/>
      <c r="OSO183" s="230"/>
      <c r="OSP183" s="121"/>
      <c r="OSQ183" s="80"/>
      <c r="OSR183" s="4"/>
      <c r="OSS183" s="4"/>
      <c r="OST183" s="4"/>
      <c r="OSU183" s="4"/>
      <c r="OSV183" s="184"/>
      <c r="OSW183" s="66"/>
      <c r="OSX183" s="83"/>
      <c r="OSY183" s="230"/>
      <c r="OSZ183" s="121"/>
      <c r="OTA183" s="80"/>
      <c r="OTB183" s="4"/>
      <c r="OTC183" s="4"/>
      <c r="OTD183" s="4"/>
      <c r="OTE183" s="4"/>
      <c r="OTF183" s="184"/>
      <c r="OTG183" s="66"/>
      <c r="OTH183" s="83"/>
      <c r="OTI183" s="230"/>
      <c r="OTJ183" s="121"/>
      <c r="OTK183" s="80"/>
      <c r="OTL183" s="4"/>
      <c r="OTM183" s="4"/>
      <c r="OTN183" s="4"/>
      <c r="OTO183" s="4"/>
      <c r="OTP183" s="184"/>
      <c r="OTQ183" s="66"/>
      <c r="OTR183" s="83"/>
      <c r="OTS183" s="230"/>
      <c r="OTT183" s="121"/>
      <c r="OTU183" s="80"/>
      <c r="OTV183" s="4"/>
      <c r="OTW183" s="4"/>
      <c r="OTX183" s="4"/>
      <c r="OTY183" s="4"/>
      <c r="OTZ183" s="184"/>
      <c r="OUA183" s="66"/>
      <c r="OUB183" s="83"/>
      <c r="OUC183" s="230"/>
      <c r="OUD183" s="121"/>
      <c r="OUE183" s="80"/>
      <c r="OUF183" s="4"/>
      <c r="OUG183" s="4"/>
      <c r="OUH183" s="4"/>
      <c r="OUI183" s="4"/>
      <c r="OUJ183" s="184"/>
      <c r="OUK183" s="66"/>
      <c r="OUL183" s="83"/>
      <c r="OUM183" s="230"/>
      <c r="OUN183" s="121"/>
      <c r="OUO183" s="80"/>
      <c r="OUP183" s="4"/>
      <c r="OUQ183" s="4"/>
      <c r="OUR183" s="4"/>
      <c r="OUS183" s="4"/>
      <c r="OUT183" s="184"/>
      <c r="OUU183" s="66"/>
      <c r="OUV183" s="83"/>
      <c r="OUW183" s="230"/>
      <c r="OUX183" s="121"/>
      <c r="OUY183" s="80"/>
      <c r="OUZ183" s="4"/>
      <c r="OVA183" s="4"/>
      <c r="OVB183" s="4"/>
      <c r="OVC183" s="4"/>
      <c r="OVD183" s="184"/>
      <c r="OVE183" s="66"/>
      <c r="OVF183" s="83"/>
      <c r="OVG183" s="230"/>
      <c r="OVH183" s="121"/>
      <c r="OVI183" s="80"/>
      <c r="OVJ183" s="4"/>
      <c r="OVK183" s="4"/>
      <c r="OVL183" s="4"/>
      <c r="OVM183" s="4"/>
      <c r="OVN183" s="184"/>
      <c r="OVO183" s="66"/>
      <c r="OVP183" s="83"/>
      <c r="OVQ183" s="230"/>
      <c r="OVR183" s="121"/>
      <c r="OVS183" s="80"/>
      <c r="OVT183" s="4"/>
      <c r="OVU183" s="4"/>
      <c r="OVV183" s="4"/>
      <c r="OVW183" s="4"/>
      <c r="OVX183" s="184"/>
      <c r="OVY183" s="66"/>
      <c r="OVZ183" s="83"/>
      <c r="OWA183" s="230"/>
      <c r="OWB183" s="121"/>
      <c r="OWC183" s="80"/>
      <c r="OWD183" s="4"/>
      <c r="OWE183" s="4"/>
      <c r="OWF183" s="4"/>
      <c r="OWG183" s="4"/>
      <c r="OWH183" s="184"/>
      <c r="OWI183" s="66"/>
      <c r="OWJ183" s="83"/>
      <c r="OWK183" s="230"/>
      <c r="OWL183" s="121"/>
      <c r="OWM183" s="80"/>
      <c r="OWN183" s="4"/>
      <c r="OWO183" s="4"/>
      <c r="OWP183" s="4"/>
      <c r="OWQ183" s="4"/>
      <c r="OWR183" s="184"/>
      <c r="OWS183" s="66"/>
      <c r="OWT183" s="83"/>
      <c r="OWU183" s="230"/>
      <c r="OWV183" s="121"/>
      <c r="OWW183" s="80"/>
      <c r="OWX183" s="4"/>
      <c r="OWY183" s="4"/>
      <c r="OWZ183" s="4"/>
      <c r="OXA183" s="4"/>
      <c r="OXB183" s="184"/>
      <c r="OXC183" s="66"/>
      <c r="OXD183" s="83"/>
      <c r="OXE183" s="230"/>
      <c r="OXF183" s="121"/>
      <c r="OXG183" s="80"/>
      <c r="OXH183" s="4"/>
      <c r="OXI183" s="4"/>
      <c r="OXJ183" s="4"/>
      <c r="OXK183" s="4"/>
      <c r="OXL183" s="184"/>
      <c r="OXM183" s="66"/>
      <c r="OXN183" s="83"/>
      <c r="OXO183" s="230"/>
      <c r="OXP183" s="121"/>
      <c r="OXQ183" s="80"/>
      <c r="OXR183" s="4"/>
      <c r="OXS183" s="4"/>
      <c r="OXT183" s="4"/>
      <c r="OXU183" s="4"/>
      <c r="OXV183" s="184"/>
      <c r="OXW183" s="66"/>
      <c r="OXX183" s="83"/>
      <c r="OXY183" s="230"/>
      <c r="OXZ183" s="121"/>
      <c r="OYA183" s="80"/>
      <c r="OYB183" s="4"/>
      <c r="OYC183" s="4"/>
      <c r="OYD183" s="4"/>
      <c r="OYE183" s="4"/>
      <c r="OYF183" s="184"/>
      <c r="OYG183" s="66"/>
      <c r="OYH183" s="83"/>
      <c r="OYI183" s="230"/>
      <c r="OYJ183" s="121"/>
      <c r="OYK183" s="80"/>
      <c r="OYL183" s="4"/>
      <c r="OYM183" s="4"/>
      <c r="OYN183" s="4"/>
      <c r="OYO183" s="4"/>
      <c r="OYP183" s="184"/>
      <c r="OYQ183" s="66"/>
      <c r="OYR183" s="83"/>
      <c r="OYS183" s="230"/>
      <c r="OYT183" s="121"/>
      <c r="OYU183" s="80"/>
      <c r="OYV183" s="4"/>
      <c r="OYW183" s="4"/>
      <c r="OYX183" s="4"/>
      <c r="OYY183" s="4"/>
      <c r="OYZ183" s="184"/>
      <c r="OZA183" s="66"/>
      <c r="OZB183" s="83"/>
      <c r="OZC183" s="230"/>
      <c r="OZD183" s="121"/>
      <c r="OZE183" s="80"/>
      <c r="OZF183" s="4"/>
      <c r="OZG183" s="4"/>
      <c r="OZH183" s="4"/>
      <c r="OZI183" s="4"/>
      <c r="OZJ183" s="184"/>
      <c r="OZK183" s="66"/>
      <c r="OZL183" s="83"/>
      <c r="OZM183" s="230"/>
      <c r="OZN183" s="121"/>
      <c r="OZO183" s="80"/>
      <c r="OZP183" s="4"/>
      <c r="OZQ183" s="4"/>
      <c r="OZR183" s="4"/>
      <c r="OZS183" s="4"/>
      <c r="OZT183" s="184"/>
      <c r="OZU183" s="66"/>
      <c r="OZV183" s="83"/>
      <c r="OZW183" s="230"/>
      <c r="OZX183" s="121"/>
      <c r="OZY183" s="80"/>
      <c r="OZZ183" s="4"/>
      <c r="PAA183" s="4"/>
      <c r="PAB183" s="4"/>
      <c r="PAC183" s="4"/>
      <c r="PAD183" s="184"/>
      <c r="PAE183" s="66"/>
      <c r="PAF183" s="83"/>
      <c r="PAG183" s="230"/>
      <c r="PAH183" s="121"/>
      <c r="PAI183" s="80"/>
      <c r="PAJ183" s="4"/>
      <c r="PAK183" s="4"/>
      <c r="PAL183" s="4"/>
      <c r="PAM183" s="4"/>
      <c r="PAN183" s="184"/>
      <c r="PAO183" s="66"/>
      <c r="PAP183" s="83"/>
      <c r="PAQ183" s="230"/>
      <c r="PAR183" s="121"/>
      <c r="PAS183" s="80"/>
      <c r="PAT183" s="4"/>
      <c r="PAU183" s="4"/>
      <c r="PAV183" s="4"/>
      <c r="PAW183" s="4"/>
      <c r="PAX183" s="184"/>
      <c r="PAY183" s="66"/>
      <c r="PAZ183" s="83"/>
      <c r="PBA183" s="230"/>
      <c r="PBB183" s="121"/>
      <c r="PBC183" s="80"/>
      <c r="PBD183" s="4"/>
      <c r="PBE183" s="4"/>
      <c r="PBF183" s="4"/>
      <c r="PBG183" s="4"/>
      <c r="PBH183" s="184"/>
      <c r="PBI183" s="66"/>
      <c r="PBJ183" s="83"/>
      <c r="PBK183" s="230"/>
      <c r="PBL183" s="121"/>
      <c r="PBM183" s="80"/>
      <c r="PBN183" s="4"/>
      <c r="PBO183" s="4"/>
      <c r="PBP183" s="4"/>
      <c r="PBQ183" s="4"/>
      <c r="PBR183" s="184"/>
      <c r="PBS183" s="66"/>
      <c r="PBT183" s="83"/>
      <c r="PBU183" s="230"/>
      <c r="PBV183" s="121"/>
      <c r="PBW183" s="80"/>
      <c r="PBX183" s="4"/>
      <c r="PBY183" s="4"/>
      <c r="PBZ183" s="4"/>
      <c r="PCA183" s="4"/>
      <c r="PCB183" s="184"/>
      <c r="PCC183" s="66"/>
      <c r="PCD183" s="83"/>
      <c r="PCE183" s="230"/>
      <c r="PCF183" s="121"/>
      <c r="PCG183" s="80"/>
      <c r="PCH183" s="4"/>
      <c r="PCI183" s="4"/>
      <c r="PCJ183" s="4"/>
      <c r="PCK183" s="4"/>
      <c r="PCL183" s="184"/>
      <c r="PCM183" s="66"/>
      <c r="PCN183" s="83"/>
      <c r="PCO183" s="230"/>
      <c r="PCP183" s="121"/>
      <c r="PCQ183" s="80"/>
      <c r="PCR183" s="4"/>
      <c r="PCS183" s="4"/>
      <c r="PCT183" s="4"/>
      <c r="PCU183" s="4"/>
      <c r="PCV183" s="184"/>
      <c r="PCW183" s="66"/>
      <c r="PCX183" s="83"/>
      <c r="PCY183" s="230"/>
      <c r="PCZ183" s="121"/>
      <c r="PDA183" s="80"/>
      <c r="PDB183" s="4"/>
      <c r="PDC183" s="4"/>
      <c r="PDD183" s="4"/>
      <c r="PDE183" s="4"/>
      <c r="PDF183" s="184"/>
      <c r="PDG183" s="66"/>
      <c r="PDH183" s="83"/>
      <c r="PDI183" s="230"/>
      <c r="PDJ183" s="121"/>
      <c r="PDK183" s="80"/>
      <c r="PDL183" s="4"/>
      <c r="PDM183" s="4"/>
      <c r="PDN183" s="4"/>
      <c r="PDO183" s="4"/>
      <c r="PDP183" s="184"/>
      <c r="PDQ183" s="66"/>
      <c r="PDR183" s="83"/>
      <c r="PDS183" s="230"/>
      <c r="PDT183" s="121"/>
      <c r="PDU183" s="80"/>
      <c r="PDV183" s="4"/>
      <c r="PDW183" s="4"/>
      <c r="PDX183" s="4"/>
      <c r="PDY183" s="4"/>
      <c r="PDZ183" s="184"/>
      <c r="PEA183" s="66"/>
      <c r="PEB183" s="83"/>
      <c r="PEC183" s="230"/>
      <c r="PED183" s="121"/>
      <c r="PEE183" s="80"/>
      <c r="PEF183" s="4"/>
      <c r="PEG183" s="4"/>
      <c r="PEH183" s="4"/>
      <c r="PEI183" s="4"/>
      <c r="PEJ183" s="184"/>
      <c r="PEK183" s="66"/>
      <c r="PEL183" s="83"/>
      <c r="PEM183" s="230"/>
      <c r="PEN183" s="121"/>
      <c r="PEO183" s="80"/>
      <c r="PEP183" s="4"/>
      <c r="PEQ183" s="4"/>
      <c r="PER183" s="4"/>
      <c r="PES183" s="4"/>
      <c r="PET183" s="184"/>
      <c r="PEU183" s="66"/>
      <c r="PEV183" s="83"/>
      <c r="PEW183" s="230"/>
      <c r="PEX183" s="121"/>
      <c r="PEY183" s="80"/>
      <c r="PEZ183" s="4"/>
      <c r="PFA183" s="4"/>
      <c r="PFB183" s="4"/>
      <c r="PFC183" s="4"/>
      <c r="PFD183" s="184"/>
      <c r="PFE183" s="66"/>
      <c r="PFF183" s="83"/>
      <c r="PFG183" s="230"/>
      <c r="PFH183" s="121"/>
      <c r="PFI183" s="80"/>
      <c r="PFJ183" s="4"/>
      <c r="PFK183" s="4"/>
      <c r="PFL183" s="4"/>
      <c r="PFM183" s="4"/>
      <c r="PFN183" s="184"/>
      <c r="PFO183" s="66"/>
      <c r="PFP183" s="83"/>
      <c r="PFQ183" s="230"/>
      <c r="PFR183" s="121"/>
      <c r="PFS183" s="80"/>
      <c r="PFT183" s="4"/>
      <c r="PFU183" s="4"/>
      <c r="PFV183" s="4"/>
      <c r="PFW183" s="4"/>
      <c r="PFX183" s="184"/>
      <c r="PFY183" s="66"/>
      <c r="PFZ183" s="83"/>
      <c r="PGA183" s="230"/>
      <c r="PGB183" s="121"/>
      <c r="PGC183" s="80"/>
      <c r="PGD183" s="4"/>
      <c r="PGE183" s="4"/>
      <c r="PGF183" s="4"/>
      <c r="PGG183" s="4"/>
      <c r="PGH183" s="184"/>
      <c r="PGI183" s="66"/>
      <c r="PGJ183" s="83"/>
      <c r="PGK183" s="230"/>
      <c r="PGL183" s="121"/>
      <c r="PGM183" s="80"/>
      <c r="PGN183" s="4"/>
      <c r="PGO183" s="4"/>
      <c r="PGP183" s="4"/>
      <c r="PGQ183" s="4"/>
      <c r="PGR183" s="184"/>
      <c r="PGS183" s="66"/>
      <c r="PGT183" s="83"/>
      <c r="PGU183" s="230"/>
      <c r="PGV183" s="121"/>
      <c r="PGW183" s="80"/>
      <c r="PGX183" s="4"/>
      <c r="PGY183" s="4"/>
      <c r="PGZ183" s="4"/>
      <c r="PHA183" s="4"/>
      <c r="PHB183" s="184"/>
      <c r="PHC183" s="66"/>
      <c r="PHD183" s="83"/>
      <c r="PHE183" s="230"/>
      <c r="PHF183" s="121"/>
      <c r="PHG183" s="80"/>
      <c r="PHH183" s="4"/>
      <c r="PHI183" s="4"/>
      <c r="PHJ183" s="4"/>
      <c r="PHK183" s="4"/>
      <c r="PHL183" s="184"/>
      <c r="PHM183" s="66"/>
      <c r="PHN183" s="83"/>
      <c r="PHO183" s="230"/>
      <c r="PHP183" s="121"/>
      <c r="PHQ183" s="80"/>
      <c r="PHR183" s="4"/>
      <c r="PHS183" s="4"/>
      <c r="PHT183" s="4"/>
      <c r="PHU183" s="4"/>
      <c r="PHV183" s="184"/>
      <c r="PHW183" s="66"/>
      <c r="PHX183" s="83"/>
      <c r="PHY183" s="230"/>
      <c r="PHZ183" s="121"/>
      <c r="PIA183" s="80"/>
      <c r="PIB183" s="4"/>
      <c r="PIC183" s="4"/>
      <c r="PID183" s="4"/>
      <c r="PIE183" s="4"/>
      <c r="PIF183" s="184"/>
      <c r="PIG183" s="66"/>
      <c r="PIH183" s="83"/>
      <c r="PII183" s="230"/>
      <c r="PIJ183" s="121"/>
      <c r="PIK183" s="80"/>
      <c r="PIL183" s="4"/>
      <c r="PIM183" s="4"/>
      <c r="PIN183" s="4"/>
      <c r="PIO183" s="4"/>
      <c r="PIP183" s="184"/>
      <c r="PIQ183" s="66"/>
      <c r="PIR183" s="83"/>
      <c r="PIS183" s="230"/>
      <c r="PIT183" s="121"/>
      <c r="PIU183" s="80"/>
      <c r="PIV183" s="4"/>
      <c r="PIW183" s="4"/>
      <c r="PIX183" s="4"/>
      <c r="PIY183" s="4"/>
      <c r="PIZ183" s="184"/>
      <c r="PJA183" s="66"/>
      <c r="PJB183" s="83"/>
      <c r="PJC183" s="230"/>
      <c r="PJD183" s="121"/>
      <c r="PJE183" s="80"/>
      <c r="PJF183" s="4"/>
      <c r="PJG183" s="4"/>
      <c r="PJH183" s="4"/>
      <c r="PJI183" s="4"/>
      <c r="PJJ183" s="184"/>
      <c r="PJK183" s="66"/>
      <c r="PJL183" s="83"/>
      <c r="PJM183" s="230"/>
      <c r="PJN183" s="121"/>
      <c r="PJO183" s="80"/>
      <c r="PJP183" s="4"/>
      <c r="PJQ183" s="4"/>
      <c r="PJR183" s="4"/>
      <c r="PJS183" s="4"/>
      <c r="PJT183" s="184"/>
      <c r="PJU183" s="66"/>
      <c r="PJV183" s="83"/>
      <c r="PJW183" s="230"/>
      <c r="PJX183" s="121"/>
      <c r="PJY183" s="80"/>
      <c r="PJZ183" s="4"/>
      <c r="PKA183" s="4"/>
      <c r="PKB183" s="4"/>
      <c r="PKC183" s="4"/>
      <c r="PKD183" s="184"/>
      <c r="PKE183" s="66"/>
      <c r="PKF183" s="83"/>
      <c r="PKG183" s="230"/>
      <c r="PKH183" s="121"/>
      <c r="PKI183" s="80"/>
      <c r="PKJ183" s="4"/>
      <c r="PKK183" s="4"/>
      <c r="PKL183" s="4"/>
      <c r="PKM183" s="4"/>
      <c r="PKN183" s="184"/>
      <c r="PKO183" s="66"/>
      <c r="PKP183" s="83"/>
      <c r="PKQ183" s="230"/>
      <c r="PKR183" s="121"/>
      <c r="PKS183" s="80"/>
      <c r="PKT183" s="4"/>
      <c r="PKU183" s="4"/>
      <c r="PKV183" s="4"/>
      <c r="PKW183" s="4"/>
      <c r="PKX183" s="184"/>
      <c r="PKY183" s="66"/>
      <c r="PKZ183" s="83"/>
      <c r="PLA183" s="230"/>
      <c r="PLB183" s="121"/>
      <c r="PLC183" s="80"/>
      <c r="PLD183" s="4"/>
      <c r="PLE183" s="4"/>
      <c r="PLF183" s="4"/>
      <c r="PLG183" s="4"/>
      <c r="PLH183" s="184"/>
      <c r="PLI183" s="66"/>
      <c r="PLJ183" s="83"/>
      <c r="PLK183" s="230"/>
      <c r="PLL183" s="121"/>
      <c r="PLM183" s="80"/>
      <c r="PLN183" s="4"/>
      <c r="PLO183" s="4"/>
      <c r="PLP183" s="4"/>
      <c r="PLQ183" s="4"/>
      <c r="PLR183" s="184"/>
      <c r="PLS183" s="66"/>
      <c r="PLT183" s="83"/>
      <c r="PLU183" s="230"/>
      <c r="PLV183" s="121"/>
      <c r="PLW183" s="80"/>
      <c r="PLX183" s="4"/>
      <c r="PLY183" s="4"/>
      <c r="PLZ183" s="4"/>
      <c r="PMA183" s="4"/>
      <c r="PMB183" s="184"/>
      <c r="PMC183" s="66"/>
      <c r="PMD183" s="83"/>
      <c r="PME183" s="230"/>
      <c r="PMF183" s="121"/>
      <c r="PMG183" s="80"/>
      <c r="PMH183" s="4"/>
      <c r="PMI183" s="4"/>
      <c r="PMJ183" s="4"/>
      <c r="PMK183" s="4"/>
      <c r="PML183" s="184"/>
      <c r="PMM183" s="66"/>
      <c r="PMN183" s="83"/>
      <c r="PMO183" s="230"/>
      <c r="PMP183" s="121"/>
      <c r="PMQ183" s="80"/>
      <c r="PMR183" s="4"/>
      <c r="PMS183" s="4"/>
      <c r="PMT183" s="4"/>
      <c r="PMU183" s="4"/>
      <c r="PMV183" s="184"/>
      <c r="PMW183" s="66"/>
      <c r="PMX183" s="83"/>
      <c r="PMY183" s="230"/>
      <c r="PMZ183" s="121"/>
      <c r="PNA183" s="80"/>
      <c r="PNB183" s="4"/>
      <c r="PNC183" s="4"/>
      <c r="PND183" s="4"/>
      <c r="PNE183" s="4"/>
      <c r="PNF183" s="184"/>
      <c r="PNG183" s="66"/>
      <c r="PNH183" s="83"/>
      <c r="PNI183" s="230"/>
      <c r="PNJ183" s="121"/>
      <c r="PNK183" s="80"/>
      <c r="PNL183" s="4"/>
      <c r="PNM183" s="4"/>
      <c r="PNN183" s="4"/>
      <c r="PNO183" s="4"/>
      <c r="PNP183" s="184"/>
      <c r="PNQ183" s="66"/>
      <c r="PNR183" s="83"/>
      <c r="PNS183" s="230"/>
      <c r="PNT183" s="121"/>
      <c r="PNU183" s="80"/>
      <c r="PNV183" s="4"/>
      <c r="PNW183" s="4"/>
      <c r="PNX183" s="4"/>
      <c r="PNY183" s="4"/>
      <c r="PNZ183" s="184"/>
      <c r="POA183" s="66"/>
      <c r="POB183" s="83"/>
      <c r="POC183" s="230"/>
      <c r="POD183" s="121"/>
      <c r="POE183" s="80"/>
      <c r="POF183" s="4"/>
      <c r="POG183" s="4"/>
      <c r="POH183" s="4"/>
      <c r="POI183" s="4"/>
      <c r="POJ183" s="184"/>
      <c r="POK183" s="66"/>
      <c r="POL183" s="83"/>
      <c r="POM183" s="230"/>
      <c r="PON183" s="121"/>
      <c r="POO183" s="80"/>
      <c r="POP183" s="4"/>
      <c r="POQ183" s="4"/>
      <c r="POR183" s="4"/>
      <c r="POS183" s="4"/>
      <c r="POT183" s="184"/>
      <c r="POU183" s="66"/>
      <c r="POV183" s="83"/>
      <c r="POW183" s="230"/>
      <c r="POX183" s="121"/>
      <c r="POY183" s="80"/>
      <c r="POZ183" s="4"/>
      <c r="PPA183" s="4"/>
      <c r="PPB183" s="4"/>
      <c r="PPC183" s="4"/>
      <c r="PPD183" s="184"/>
      <c r="PPE183" s="66"/>
      <c r="PPF183" s="83"/>
      <c r="PPG183" s="230"/>
      <c r="PPH183" s="121"/>
      <c r="PPI183" s="80"/>
      <c r="PPJ183" s="4"/>
      <c r="PPK183" s="4"/>
      <c r="PPL183" s="4"/>
      <c r="PPM183" s="4"/>
      <c r="PPN183" s="184"/>
      <c r="PPO183" s="66"/>
      <c r="PPP183" s="83"/>
      <c r="PPQ183" s="230"/>
      <c r="PPR183" s="121"/>
      <c r="PPS183" s="80"/>
      <c r="PPT183" s="4"/>
      <c r="PPU183" s="4"/>
      <c r="PPV183" s="4"/>
      <c r="PPW183" s="4"/>
      <c r="PPX183" s="184"/>
      <c r="PPY183" s="66"/>
      <c r="PPZ183" s="83"/>
      <c r="PQA183" s="230"/>
      <c r="PQB183" s="121"/>
      <c r="PQC183" s="80"/>
      <c r="PQD183" s="4"/>
      <c r="PQE183" s="4"/>
      <c r="PQF183" s="4"/>
      <c r="PQG183" s="4"/>
      <c r="PQH183" s="184"/>
      <c r="PQI183" s="66"/>
      <c r="PQJ183" s="83"/>
      <c r="PQK183" s="230"/>
      <c r="PQL183" s="121"/>
      <c r="PQM183" s="80"/>
      <c r="PQN183" s="4"/>
      <c r="PQO183" s="4"/>
      <c r="PQP183" s="4"/>
      <c r="PQQ183" s="4"/>
      <c r="PQR183" s="184"/>
      <c r="PQS183" s="66"/>
      <c r="PQT183" s="83"/>
      <c r="PQU183" s="230"/>
      <c r="PQV183" s="121"/>
      <c r="PQW183" s="80"/>
      <c r="PQX183" s="4"/>
      <c r="PQY183" s="4"/>
      <c r="PQZ183" s="4"/>
      <c r="PRA183" s="4"/>
      <c r="PRB183" s="184"/>
      <c r="PRC183" s="66"/>
      <c r="PRD183" s="83"/>
      <c r="PRE183" s="230"/>
      <c r="PRF183" s="121"/>
      <c r="PRG183" s="80"/>
      <c r="PRH183" s="4"/>
      <c r="PRI183" s="4"/>
      <c r="PRJ183" s="4"/>
      <c r="PRK183" s="4"/>
      <c r="PRL183" s="184"/>
      <c r="PRM183" s="66"/>
      <c r="PRN183" s="83"/>
      <c r="PRO183" s="230"/>
      <c r="PRP183" s="121"/>
      <c r="PRQ183" s="80"/>
      <c r="PRR183" s="4"/>
      <c r="PRS183" s="4"/>
      <c r="PRT183" s="4"/>
      <c r="PRU183" s="4"/>
      <c r="PRV183" s="184"/>
      <c r="PRW183" s="66"/>
      <c r="PRX183" s="83"/>
      <c r="PRY183" s="230"/>
      <c r="PRZ183" s="121"/>
      <c r="PSA183" s="80"/>
      <c r="PSB183" s="4"/>
      <c r="PSC183" s="4"/>
      <c r="PSD183" s="4"/>
      <c r="PSE183" s="4"/>
      <c r="PSF183" s="184"/>
      <c r="PSG183" s="66"/>
      <c r="PSH183" s="83"/>
      <c r="PSI183" s="230"/>
      <c r="PSJ183" s="121"/>
      <c r="PSK183" s="80"/>
      <c r="PSL183" s="4"/>
      <c r="PSM183" s="4"/>
      <c r="PSN183" s="4"/>
      <c r="PSO183" s="4"/>
      <c r="PSP183" s="184"/>
      <c r="PSQ183" s="66"/>
      <c r="PSR183" s="83"/>
      <c r="PSS183" s="230"/>
      <c r="PST183" s="121"/>
      <c r="PSU183" s="80"/>
      <c r="PSV183" s="4"/>
      <c r="PSW183" s="4"/>
      <c r="PSX183" s="4"/>
      <c r="PSY183" s="4"/>
      <c r="PSZ183" s="184"/>
      <c r="PTA183" s="66"/>
      <c r="PTB183" s="83"/>
      <c r="PTC183" s="230"/>
      <c r="PTD183" s="121"/>
      <c r="PTE183" s="80"/>
      <c r="PTF183" s="4"/>
      <c r="PTG183" s="4"/>
      <c r="PTH183" s="4"/>
      <c r="PTI183" s="4"/>
      <c r="PTJ183" s="184"/>
      <c r="PTK183" s="66"/>
      <c r="PTL183" s="83"/>
      <c r="PTM183" s="230"/>
      <c r="PTN183" s="121"/>
      <c r="PTO183" s="80"/>
      <c r="PTP183" s="4"/>
      <c r="PTQ183" s="4"/>
      <c r="PTR183" s="4"/>
      <c r="PTS183" s="4"/>
      <c r="PTT183" s="184"/>
      <c r="PTU183" s="66"/>
      <c r="PTV183" s="83"/>
      <c r="PTW183" s="230"/>
      <c r="PTX183" s="121"/>
      <c r="PTY183" s="80"/>
      <c r="PTZ183" s="4"/>
      <c r="PUA183" s="4"/>
      <c r="PUB183" s="4"/>
      <c r="PUC183" s="4"/>
      <c r="PUD183" s="184"/>
      <c r="PUE183" s="66"/>
      <c r="PUF183" s="83"/>
      <c r="PUG183" s="230"/>
      <c r="PUH183" s="121"/>
      <c r="PUI183" s="80"/>
      <c r="PUJ183" s="4"/>
      <c r="PUK183" s="4"/>
      <c r="PUL183" s="4"/>
      <c r="PUM183" s="4"/>
      <c r="PUN183" s="184"/>
      <c r="PUO183" s="66"/>
      <c r="PUP183" s="83"/>
      <c r="PUQ183" s="230"/>
      <c r="PUR183" s="121"/>
      <c r="PUS183" s="80"/>
      <c r="PUT183" s="4"/>
      <c r="PUU183" s="4"/>
      <c r="PUV183" s="4"/>
      <c r="PUW183" s="4"/>
      <c r="PUX183" s="184"/>
      <c r="PUY183" s="66"/>
      <c r="PUZ183" s="83"/>
      <c r="PVA183" s="230"/>
      <c r="PVB183" s="121"/>
      <c r="PVC183" s="80"/>
      <c r="PVD183" s="4"/>
      <c r="PVE183" s="4"/>
      <c r="PVF183" s="4"/>
      <c r="PVG183" s="4"/>
      <c r="PVH183" s="184"/>
      <c r="PVI183" s="66"/>
      <c r="PVJ183" s="83"/>
      <c r="PVK183" s="230"/>
      <c r="PVL183" s="121"/>
      <c r="PVM183" s="80"/>
      <c r="PVN183" s="4"/>
      <c r="PVO183" s="4"/>
      <c r="PVP183" s="4"/>
      <c r="PVQ183" s="4"/>
      <c r="PVR183" s="184"/>
      <c r="PVS183" s="66"/>
      <c r="PVT183" s="83"/>
      <c r="PVU183" s="230"/>
      <c r="PVV183" s="121"/>
      <c r="PVW183" s="80"/>
      <c r="PVX183" s="4"/>
      <c r="PVY183" s="4"/>
      <c r="PVZ183" s="4"/>
      <c r="PWA183" s="4"/>
      <c r="PWB183" s="184"/>
      <c r="PWC183" s="66"/>
      <c r="PWD183" s="83"/>
      <c r="PWE183" s="230"/>
      <c r="PWF183" s="121"/>
      <c r="PWG183" s="80"/>
      <c r="PWH183" s="4"/>
      <c r="PWI183" s="4"/>
      <c r="PWJ183" s="4"/>
      <c r="PWK183" s="4"/>
      <c r="PWL183" s="184"/>
      <c r="PWM183" s="66"/>
      <c r="PWN183" s="83"/>
      <c r="PWO183" s="230"/>
      <c r="PWP183" s="121"/>
      <c r="PWQ183" s="80"/>
      <c r="PWR183" s="4"/>
      <c r="PWS183" s="4"/>
      <c r="PWT183" s="4"/>
      <c r="PWU183" s="4"/>
      <c r="PWV183" s="184"/>
      <c r="PWW183" s="66"/>
      <c r="PWX183" s="83"/>
      <c r="PWY183" s="230"/>
      <c r="PWZ183" s="121"/>
      <c r="PXA183" s="80"/>
      <c r="PXB183" s="4"/>
      <c r="PXC183" s="4"/>
      <c r="PXD183" s="4"/>
      <c r="PXE183" s="4"/>
      <c r="PXF183" s="184"/>
      <c r="PXG183" s="66"/>
      <c r="PXH183" s="83"/>
      <c r="PXI183" s="230"/>
      <c r="PXJ183" s="121"/>
      <c r="PXK183" s="80"/>
      <c r="PXL183" s="4"/>
      <c r="PXM183" s="4"/>
      <c r="PXN183" s="4"/>
      <c r="PXO183" s="4"/>
      <c r="PXP183" s="184"/>
      <c r="PXQ183" s="66"/>
      <c r="PXR183" s="83"/>
      <c r="PXS183" s="230"/>
      <c r="PXT183" s="121"/>
      <c r="PXU183" s="80"/>
      <c r="PXV183" s="4"/>
      <c r="PXW183" s="4"/>
      <c r="PXX183" s="4"/>
      <c r="PXY183" s="4"/>
      <c r="PXZ183" s="184"/>
      <c r="PYA183" s="66"/>
      <c r="PYB183" s="83"/>
      <c r="PYC183" s="230"/>
      <c r="PYD183" s="121"/>
      <c r="PYE183" s="80"/>
      <c r="PYF183" s="4"/>
      <c r="PYG183" s="4"/>
      <c r="PYH183" s="4"/>
      <c r="PYI183" s="4"/>
      <c r="PYJ183" s="184"/>
      <c r="PYK183" s="66"/>
      <c r="PYL183" s="83"/>
      <c r="PYM183" s="230"/>
      <c r="PYN183" s="121"/>
      <c r="PYO183" s="80"/>
      <c r="PYP183" s="4"/>
      <c r="PYQ183" s="4"/>
      <c r="PYR183" s="4"/>
      <c r="PYS183" s="4"/>
      <c r="PYT183" s="184"/>
      <c r="PYU183" s="66"/>
      <c r="PYV183" s="83"/>
      <c r="PYW183" s="230"/>
      <c r="PYX183" s="121"/>
      <c r="PYY183" s="80"/>
      <c r="PYZ183" s="4"/>
      <c r="PZA183" s="4"/>
      <c r="PZB183" s="4"/>
      <c r="PZC183" s="4"/>
      <c r="PZD183" s="184"/>
      <c r="PZE183" s="66"/>
      <c r="PZF183" s="83"/>
      <c r="PZG183" s="230"/>
      <c r="PZH183" s="121"/>
      <c r="PZI183" s="80"/>
      <c r="PZJ183" s="4"/>
      <c r="PZK183" s="4"/>
      <c r="PZL183" s="4"/>
      <c r="PZM183" s="4"/>
      <c r="PZN183" s="184"/>
      <c r="PZO183" s="66"/>
      <c r="PZP183" s="83"/>
      <c r="PZQ183" s="230"/>
      <c r="PZR183" s="121"/>
      <c r="PZS183" s="80"/>
      <c r="PZT183" s="4"/>
      <c r="PZU183" s="4"/>
      <c r="PZV183" s="4"/>
      <c r="PZW183" s="4"/>
      <c r="PZX183" s="184"/>
      <c r="PZY183" s="66"/>
      <c r="PZZ183" s="83"/>
      <c r="QAA183" s="230"/>
      <c r="QAB183" s="121"/>
      <c r="QAC183" s="80"/>
      <c r="QAD183" s="4"/>
      <c r="QAE183" s="4"/>
      <c r="QAF183" s="4"/>
      <c r="QAG183" s="4"/>
      <c r="QAH183" s="184"/>
      <c r="QAI183" s="66"/>
      <c r="QAJ183" s="83"/>
      <c r="QAK183" s="230"/>
      <c r="QAL183" s="121"/>
      <c r="QAM183" s="80"/>
      <c r="QAN183" s="4"/>
      <c r="QAO183" s="4"/>
      <c r="QAP183" s="4"/>
      <c r="QAQ183" s="4"/>
      <c r="QAR183" s="184"/>
      <c r="QAS183" s="66"/>
      <c r="QAT183" s="83"/>
      <c r="QAU183" s="230"/>
      <c r="QAV183" s="121"/>
      <c r="QAW183" s="80"/>
      <c r="QAX183" s="4"/>
      <c r="QAY183" s="4"/>
      <c r="QAZ183" s="4"/>
      <c r="QBA183" s="4"/>
      <c r="QBB183" s="184"/>
      <c r="QBC183" s="66"/>
      <c r="QBD183" s="83"/>
      <c r="QBE183" s="230"/>
      <c r="QBF183" s="121"/>
      <c r="QBG183" s="80"/>
      <c r="QBH183" s="4"/>
      <c r="QBI183" s="4"/>
      <c r="QBJ183" s="4"/>
      <c r="QBK183" s="4"/>
      <c r="QBL183" s="184"/>
      <c r="QBM183" s="66"/>
      <c r="QBN183" s="83"/>
      <c r="QBO183" s="230"/>
      <c r="QBP183" s="121"/>
      <c r="QBQ183" s="80"/>
      <c r="QBR183" s="4"/>
      <c r="QBS183" s="4"/>
      <c r="QBT183" s="4"/>
      <c r="QBU183" s="4"/>
      <c r="QBV183" s="184"/>
      <c r="QBW183" s="66"/>
      <c r="QBX183" s="83"/>
      <c r="QBY183" s="230"/>
      <c r="QBZ183" s="121"/>
      <c r="QCA183" s="80"/>
      <c r="QCB183" s="4"/>
      <c r="QCC183" s="4"/>
      <c r="QCD183" s="4"/>
      <c r="QCE183" s="4"/>
      <c r="QCF183" s="184"/>
      <c r="QCG183" s="66"/>
      <c r="QCH183" s="83"/>
      <c r="QCI183" s="230"/>
      <c r="QCJ183" s="121"/>
      <c r="QCK183" s="80"/>
      <c r="QCL183" s="4"/>
      <c r="QCM183" s="4"/>
      <c r="QCN183" s="4"/>
      <c r="QCO183" s="4"/>
      <c r="QCP183" s="184"/>
      <c r="QCQ183" s="66"/>
      <c r="QCR183" s="83"/>
      <c r="QCS183" s="230"/>
      <c r="QCT183" s="121"/>
      <c r="QCU183" s="80"/>
      <c r="QCV183" s="4"/>
      <c r="QCW183" s="4"/>
      <c r="QCX183" s="4"/>
      <c r="QCY183" s="4"/>
      <c r="QCZ183" s="184"/>
      <c r="QDA183" s="66"/>
      <c r="QDB183" s="83"/>
      <c r="QDC183" s="230"/>
      <c r="QDD183" s="121"/>
      <c r="QDE183" s="80"/>
      <c r="QDF183" s="4"/>
      <c r="QDG183" s="4"/>
      <c r="QDH183" s="4"/>
      <c r="QDI183" s="4"/>
      <c r="QDJ183" s="184"/>
      <c r="QDK183" s="66"/>
      <c r="QDL183" s="83"/>
      <c r="QDM183" s="230"/>
      <c r="QDN183" s="121"/>
      <c r="QDO183" s="80"/>
      <c r="QDP183" s="4"/>
      <c r="QDQ183" s="4"/>
      <c r="QDR183" s="4"/>
      <c r="QDS183" s="4"/>
      <c r="QDT183" s="184"/>
      <c r="QDU183" s="66"/>
      <c r="QDV183" s="83"/>
      <c r="QDW183" s="230"/>
      <c r="QDX183" s="121"/>
      <c r="QDY183" s="80"/>
      <c r="QDZ183" s="4"/>
      <c r="QEA183" s="4"/>
      <c r="QEB183" s="4"/>
      <c r="QEC183" s="4"/>
      <c r="QED183" s="184"/>
      <c r="QEE183" s="66"/>
      <c r="QEF183" s="83"/>
      <c r="QEG183" s="230"/>
      <c r="QEH183" s="121"/>
      <c r="QEI183" s="80"/>
      <c r="QEJ183" s="4"/>
      <c r="QEK183" s="4"/>
      <c r="QEL183" s="4"/>
      <c r="QEM183" s="4"/>
      <c r="QEN183" s="184"/>
      <c r="QEO183" s="66"/>
      <c r="QEP183" s="83"/>
      <c r="QEQ183" s="230"/>
      <c r="QER183" s="121"/>
      <c r="QES183" s="80"/>
      <c r="QET183" s="4"/>
      <c r="QEU183" s="4"/>
      <c r="QEV183" s="4"/>
      <c r="QEW183" s="4"/>
      <c r="QEX183" s="184"/>
      <c r="QEY183" s="66"/>
      <c r="QEZ183" s="83"/>
      <c r="QFA183" s="230"/>
      <c r="QFB183" s="121"/>
      <c r="QFC183" s="80"/>
      <c r="QFD183" s="4"/>
      <c r="QFE183" s="4"/>
      <c r="QFF183" s="4"/>
      <c r="QFG183" s="4"/>
      <c r="QFH183" s="184"/>
      <c r="QFI183" s="66"/>
      <c r="QFJ183" s="83"/>
      <c r="QFK183" s="230"/>
      <c r="QFL183" s="121"/>
      <c r="QFM183" s="80"/>
      <c r="QFN183" s="4"/>
      <c r="QFO183" s="4"/>
      <c r="QFP183" s="4"/>
      <c r="QFQ183" s="4"/>
      <c r="QFR183" s="184"/>
      <c r="QFS183" s="66"/>
      <c r="QFT183" s="83"/>
      <c r="QFU183" s="230"/>
      <c r="QFV183" s="121"/>
      <c r="QFW183" s="80"/>
      <c r="QFX183" s="4"/>
      <c r="QFY183" s="4"/>
      <c r="QFZ183" s="4"/>
      <c r="QGA183" s="4"/>
      <c r="QGB183" s="184"/>
      <c r="QGC183" s="66"/>
      <c r="QGD183" s="83"/>
      <c r="QGE183" s="230"/>
      <c r="QGF183" s="121"/>
      <c r="QGG183" s="80"/>
      <c r="QGH183" s="4"/>
      <c r="QGI183" s="4"/>
      <c r="QGJ183" s="4"/>
      <c r="QGK183" s="4"/>
      <c r="QGL183" s="184"/>
      <c r="QGM183" s="66"/>
      <c r="QGN183" s="83"/>
      <c r="QGO183" s="230"/>
      <c r="QGP183" s="121"/>
      <c r="QGQ183" s="80"/>
      <c r="QGR183" s="4"/>
      <c r="QGS183" s="4"/>
      <c r="QGT183" s="4"/>
      <c r="QGU183" s="4"/>
      <c r="QGV183" s="184"/>
      <c r="QGW183" s="66"/>
      <c r="QGX183" s="83"/>
      <c r="QGY183" s="230"/>
      <c r="QGZ183" s="121"/>
      <c r="QHA183" s="80"/>
      <c r="QHB183" s="4"/>
      <c r="QHC183" s="4"/>
      <c r="QHD183" s="4"/>
      <c r="QHE183" s="4"/>
      <c r="QHF183" s="184"/>
      <c r="QHG183" s="66"/>
      <c r="QHH183" s="83"/>
      <c r="QHI183" s="230"/>
      <c r="QHJ183" s="121"/>
      <c r="QHK183" s="80"/>
      <c r="QHL183" s="4"/>
      <c r="QHM183" s="4"/>
      <c r="QHN183" s="4"/>
      <c r="QHO183" s="4"/>
      <c r="QHP183" s="184"/>
      <c r="QHQ183" s="66"/>
      <c r="QHR183" s="83"/>
      <c r="QHS183" s="230"/>
      <c r="QHT183" s="121"/>
      <c r="QHU183" s="80"/>
      <c r="QHV183" s="4"/>
      <c r="QHW183" s="4"/>
      <c r="QHX183" s="4"/>
      <c r="QHY183" s="4"/>
      <c r="QHZ183" s="184"/>
      <c r="QIA183" s="66"/>
      <c r="QIB183" s="83"/>
      <c r="QIC183" s="230"/>
      <c r="QID183" s="121"/>
      <c r="QIE183" s="80"/>
      <c r="QIF183" s="4"/>
      <c r="QIG183" s="4"/>
      <c r="QIH183" s="4"/>
      <c r="QII183" s="4"/>
      <c r="QIJ183" s="184"/>
      <c r="QIK183" s="66"/>
      <c r="QIL183" s="83"/>
      <c r="QIM183" s="230"/>
      <c r="QIN183" s="121"/>
      <c r="QIO183" s="80"/>
      <c r="QIP183" s="4"/>
      <c r="QIQ183" s="4"/>
      <c r="QIR183" s="4"/>
      <c r="QIS183" s="4"/>
      <c r="QIT183" s="184"/>
      <c r="QIU183" s="66"/>
      <c r="QIV183" s="83"/>
      <c r="QIW183" s="230"/>
      <c r="QIX183" s="121"/>
      <c r="QIY183" s="80"/>
      <c r="QIZ183" s="4"/>
      <c r="QJA183" s="4"/>
      <c r="QJB183" s="4"/>
      <c r="QJC183" s="4"/>
      <c r="QJD183" s="184"/>
      <c r="QJE183" s="66"/>
      <c r="QJF183" s="83"/>
      <c r="QJG183" s="230"/>
      <c r="QJH183" s="121"/>
      <c r="QJI183" s="80"/>
      <c r="QJJ183" s="4"/>
      <c r="QJK183" s="4"/>
      <c r="QJL183" s="4"/>
      <c r="QJM183" s="4"/>
      <c r="QJN183" s="184"/>
      <c r="QJO183" s="66"/>
      <c r="QJP183" s="83"/>
      <c r="QJQ183" s="230"/>
      <c r="QJR183" s="121"/>
      <c r="QJS183" s="80"/>
      <c r="QJT183" s="4"/>
      <c r="QJU183" s="4"/>
      <c r="QJV183" s="4"/>
      <c r="QJW183" s="4"/>
      <c r="QJX183" s="184"/>
      <c r="QJY183" s="66"/>
      <c r="QJZ183" s="83"/>
      <c r="QKA183" s="230"/>
      <c r="QKB183" s="121"/>
      <c r="QKC183" s="80"/>
      <c r="QKD183" s="4"/>
      <c r="QKE183" s="4"/>
      <c r="QKF183" s="4"/>
      <c r="QKG183" s="4"/>
      <c r="QKH183" s="184"/>
      <c r="QKI183" s="66"/>
      <c r="QKJ183" s="83"/>
      <c r="QKK183" s="230"/>
      <c r="QKL183" s="121"/>
      <c r="QKM183" s="80"/>
      <c r="QKN183" s="4"/>
      <c r="QKO183" s="4"/>
      <c r="QKP183" s="4"/>
      <c r="QKQ183" s="4"/>
      <c r="QKR183" s="184"/>
      <c r="QKS183" s="66"/>
      <c r="QKT183" s="83"/>
      <c r="QKU183" s="230"/>
      <c r="QKV183" s="121"/>
      <c r="QKW183" s="80"/>
      <c r="QKX183" s="4"/>
      <c r="QKY183" s="4"/>
      <c r="QKZ183" s="4"/>
      <c r="QLA183" s="4"/>
      <c r="QLB183" s="184"/>
      <c r="QLC183" s="66"/>
      <c r="QLD183" s="83"/>
      <c r="QLE183" s="230"/>
      <c r="QLF183" s="121"/>
      <c r="QLG183" s="80"/>
      <c r="QLH183" s="4"/>
      <c r="QLI183" s="4"/>
      <c r="QLJ183" s="4"/>
      <c r="QLK183" s="4"/>
      <c r="QLL183" s="184"/>
      <c r="QLM183" s="66"/>
      <c r="QLN183" s="83"/>
      <c r="QLO183" s="230"/>
      <c r="QLP183" s="121"/>
      <c r="QLQ183" s="80"/>
      <c r="QLR183" s="4"/>
      <c r="QLS183" s="4"/>
      <c r="QLT183" s="4"/>
      <c r="QLU183" s="4"/>
      <c r="QLV183" s="184"/>
      <c r="QLW183" s="66"/>
      <c r="QLX183" s="83"/>
      <c r="QLY183" s="230"/>
      <c r="QLZ183" s="121"/>
      <c r="QMA183" s="80"/>
      <c r="QMB183" s="4"/>
      <c r="QMC183" s="4"/>
      <c r="QMD183" s="4"/>
      <c r="QME183" s="4"/>
      <c r="QMF183" s="184"/>
      <c r="QMG183" s="66"/>
      <c r="QMH183" s="83"/>
      <c r="QMI183" s="230"/>
      <c r="QMJ183" s="121"/>
      <c r="QMK183" s="80"/>
      <c r="QML183" s="4"/>
      <c r="QMM183" s="4"/>
      <c r="QMN183" s="4"/>
      <c r="QMO183" s="4"/>
      <c r="QMP183" s="184"/>
      <c r="QMQ183" s="66"/>
      <c r="QMR183" s="83"/>
      <c r="QMS183" s="230"/>
      <c r="QMT183" s="121"/>
      <c r="QMU183" s="80"/>
      <c r="QMV183" s="4"/>
      <c r="QMW183" s="4"/>
      <c r="QMX183" s="4"/>
      <c r="QMY183" s="4"/>
      <c r="QMZ183" s="184"/>
      <c r="QNA183" s="66"/>
      <c r="QNB183" s="83"/>
      <c r="QNC183" s="230"/>
      <c r="QND183" s="121"/>
      <c r="QNE183" s="80"/>
      <c r="QNF183" s="4"/>
      <c r="QNG183" s="4"/>
      <c r="QNH183" s="4"/>
      <c r="QNI183" s="4"/>
      <c r="QNJ183" s="184"/>
      <c r="QNK183" s="66"/>
      <c r="QNL183" s="83"/>
      <c r="QNM183" s="230"/>
      <c r="QNN183" s="121"/>
      <c r="QNO183" s="80"/>
      <c r="QNP183" s="4"/>
      <c r="QNQ183" s="4"/>
      <c r="QNR183" s="4"/>
      <c r="QNS183" s="4"/>
      <c r="QNT183" s="184"/>
      <c r="QNU183" s="66"/>
      <c r="QNV183" s="83"/>
      <c r="QNW183" s="230"/>
      <c r="QNX183" s="121"/>
      <c r="QNY183" s="80"/>
      <c r="QNZ183" s="4"/>
      <c r="QOA183" s="4"/>
      <c r="QOB183" s="4"/>
      <c r="QOC183" s="4"/>
      <c r="QOD183" s="184"/>
      <c r="QOE183" s="66"/>
      <c r="QOF183" s="83"/>
      <c r="QOG183" s="230"/>
      <c r="QOH183" s="121"/>
      <c r="QOI183" s="80"/>
      <c r="QOJ183" s="4"/>
      <c r="QOK183" s="4"/>
      <c r="QOL183" s="4"/>
      <c r="QOM183" s="4"/>
      <c r="QON183" s="184"/>
      <c r="QOO183" s="66"/>
      <c r="QOP183" s="83"/>
      <c r="QOQ183" s="230"/>
      <c r="QOR183" s="121"/>
      <c r="QOS183" s="80"/>
      <c r="QOT183" s="4"/>
      <c r="QOU183" s="4"/>
      <c r="QOV183" s="4"/>
      <c r="QOW183" s="4"/>
      <c r="QOX183" s="184"/>
      <c r="QOY183" s="66"/>
      <c r="QOZ183" s="83"/>
      <c r="QPA183" s="230"/>
      <c r="QPB183" s="121"/>
      <c r="QPC183" s="80"/>
      <c r="QPD183" s="4"/>
      <c r="QPE183" s="4"/>
      <c r="QPF183" s="4"/>
      <c r="QPG183" s="4"/>
      <c r="QPH183" s="184"/>
      <c r="QPI183" s="66"/>
      <c r="QPJ183" s="83"/>
      <c r="QPK183" s="230"/>
      <c r="QPL183" s="121"/>
      <c r="QPM183" s="80"/>
      <c r="QPN183" s="4"/>
      <c r="QPO183" s="4"/>
      <c r="QPP183" s="4"/>
      <c r="QPQ183" s="4"/>
      <c r="QPR183" s="184"/>
      <c r="QPS183" s="66"/>
      <c r="QPT183" s="83"/>
      <c r="QPU183" s="230"/>
      <c r="QPV183" s="121"/>
      <c r="QPW183" s="80"/>
      <c r="QPX183" s="4"/>
      <c r="QPY183" s="4"/>
      <c r="QPZ183" s="4"/>
      <c r="QQA183" s="4"/>
      <c r="QQB183" s="184"/>
      <c r="QQC183" s="66"/>
      <c r="QQD183" s="83"/>
      <c r="QQE183" s="230"/>
      <c r="QQF183" s="121"/>
      <c r="QQG183" s="80"/>
      <c r="QQH183" s="4"/>
      <c r="QQI183" s="4"/>
      <c r="QQJ183" s="4"/>
      <c r="QQK183" s="4"/>
      <c r="QQL183" s="184"/>
      <c r="QQM183" s="66"/>
      <c r="QQN183" s="83"/>
      <c r="QQO183" s="230"/>
      <c r="QQP183" s="121"/>
      <c r="QQQ183" s="80"/>
      <c r="QQR183" s="4"/>
      <c r="QQS183" s="4"/>
      <c r="QQT183" s="4"/>
      <c r="QQU183" s="4"/>
      <c r="QQV183" s="184"/>
      <c r="QQW183" s="66"/>
      <c r="QQX183" s="83"/>
      <c r="QQY183" s="230"/>
      <c r="QQZ183" s="121"/>
      <c r="QRA183" s="80"/>
      <c r="QRB183" s="4"/>
      <c r="QRC183" s="4"/>
      <c r="QRD183" s="4"/>
      <c r="QRE183" s="4"/>
      <c r="QRF183" s="184"/>
      <c r="QRG183" s="66"/>
      <c r="QRH183" s="83"/>
      <c r="QRI183" s="230"/>
      <c r="QRJ183" s="121"/>
      <c r="QRK183" s="80"/>
      <c r="QRL183" s="4"/>
      <c r="QRM183" s="4"/>
      <c r="QRN183" s="4"/>
      <c r="QRO183" s="4"/>
      <c r="QRP183" s="184"/>
      <c r="QRQ183" s="66"/>
      <c r="QRR183" s="83"/>
      <c r="QRS183" s="230"/>
      <c r="QRT183" s="121"/>
      <c r="QRU183" s="80"/>
      <c r="QRV183" s="4"/>
      <c r="QRW183" s="4"/>
      <c r="QRX183" s="4"/>
      <c r="QRY183" s="4"/>
      <c r="QRZ183" s="184"/>
      <c r="QSA183" s="66"/>
      <c r="QSB183" s="83"/>
      <c r="QSC183" s="230"/>
      <c r="QSD183" s="121"/>
      <c r="QSE183" s="80"/>
      <c r="QSF183" s="4"/>
      <c r="QSG183" s="4"/>
      <c r="QSH183" s="4"/>
      <c r="QSI183" s="4"/>
      <c r="QSJ183" s="184"/>
      <c r="QSK183" s="66"/>
      <c r="QSL183" s="83"/>
      <c r="QSM183" s="230"/>
      <c r="QSN183" s="121"/>
      <c r="QSO183" s="80"/>
      <c r="QSP183" s="4"/>
      <c r="QSQ183" s="4"/>
      <c r="QSR183" s="4"/>
      <c r="QSS183" s="4"/>
      <c r="QST183" s="184"/>
      <c r="QSU183" s="66"/>
      <c r="QSV183" s="83"/>
      <c r="QSW183" s="230"/>
      <c r="QSX183" s="121"/>
      <c r="QSY183" s="80"/>
      <c r="QSZ183" s="4"/>
      <c r="QTA183" s="4"/>
      <c r="QTB183" s="4"/>
      <c r="QTC183" s="4"/>
      <c r="QTD183" s="184"/>
      <c r="QTE183" s="66"/>
      <c r="QTF183" s="83"/>
      <c r="QTG183" s="230"/>
      <c r="QTH183" s="121"/>
      <c r="QTI183" s="80"/>
      <c r="QTJ183" s="4"/>
      <c r="QTK183" s="4"/>
      <c r="QTL183" s="4"/>
      <c r="QTM183" s="4"/>
      <c r="QTN183" s="184"/>
      <c r="QTO183" s="66"/>
      <c r="QTP183" s="83"/>
      <c r="QTQ183" s="230"/>
      <c r="QTR183" s="121"/>
      <c r="QTS183" s="80"/>
      <c r="QTT183" s="4"/>
      <c r="QTU183" s="4"/>
      <c r="QTV183" s="4"/>
      <c r="QTW183" s="4"/>
      <c r="QTX183" s="184"/>
      <c r="QTY183" s="66"/>
      <c r="QTZ183" s="83"/>
      <c r="QUA183" s="230"/>
      <c r="QUB183" s="121"/>
      <c r="QUC183" s="80"/>
      <c r="QUD183" s="4"/>
      <c r="QUE183" s="4"/>
      <c r="QUF183" s="4"/>
      <c r="QUG183" s="4"/>
      <c r="QUH183" s="184"/>
      <c r="QUI183" s="66"/>
      <c r="QUJ183" s="83"/>
      <c r="QUK183" s="230"/>
      <c r="QUL183" s="121"/>
      <c r="QUM183" s="80"/>
      <c r="QUN183" s="4"/>
      <c r="QUO183" s="4"/>
      <c r="QUP183" s="4"/>
      <c r="QUQ183" s="4"/>
      <c r="QUR183" s="184"/>
      <c r="QUS183" s="66"/>
      <c r="QUT183" s="83"/>
      <c r="QUU183" s="230"/>
      <c r="QUV183" s="121"/>
      <c r="QUW183" s="80"/>
      <c r="QUX183" s="4"/>
      <c r="QUY183" s="4"/>
      <c r="QUZ183" s="4"/>
      <c r="QVA183" s="4"/>
      <c r="QVB183" s="184"/>
      <c r="QVC183" s="66"/>
      <c r="QVD183" s="83"/>
      <c r="QVE183" s="230"/>
      <c r="QVF183" s="121"/>
      <c r="QVG183" s="80"/>
      <c r="QVH183" s="4"/>
      <c r="QVI183" s="4"/>
      <c r="QVJ183" s="4"/>
      <c r="QVK183" s="4"/>
      <c r="QVL183" s="184"/>
      <c r="QVM183" s="66"/>
      <c r="QVN183" s="83"/>
      <c r="QVO183" s="230"/>
      <c r="QVP183" s="121"/>
      <c r="QVQ183" s="80"/>
      <c r="QVR183" s="4"/>
      <c r="QVS183" s="4"/>
      <c r="QVT183" s="4"/>
      <c r="QVU183" s="4"/>
      <c r="QVV183" s="184"/>
      <c r="QVW183" s="66"/>
      <c r="QVX183" s="83"/>
      <c r="QVY183" s="230"/>
      <c r="QVZ183" s="121"/>
      <c r="QWA183" s="80"/>
      <c r="QWB183" s="4"/>
      <c r="QWC183" s="4"/>
      <c r="QWD183" s="4"/>
      <c r="QWE183" s="4"/>
      <c r="QWF183" s="184"/>
      <c r="QWG183" s="66"/>
      <c r="QWH183" s="83"/>
      <c r="QWI183" s="230"/>
      <c r="QWJ183" s="121"/>
      <c r="QWK183" s="80"/>
      <c r="QWL183" s="4"/>
      <c r="QWM183" s="4"/>
      <c r="QWN183" s="4"/>
      <c r="QWO183" s="4"/>
      <c r="QWP183" s="184"/>
      <c r="QWQ183" s="66"/>
      <c r="QWR183" s="83"/>
      <c r="QWS183" s="230"/>
      <c r="QWT183" s="121"/>
      <c r="QWU183" s="80"/>
      <c r="QWV183" s="4"/>
      <c r="QWW183" s="4"/>
      <c r="QWX183" s="4"/>
      <c r="QWY183" s="4"/>
      <c r="QWZ183" s="184"/>
      <c r="QXA183" s="66"/>
      <c r="QXB183" s="83"/>
      <c r="QXC183" s="230"/>
      <c r="QXD183" s="121"/>
      <c r="QXE183" s="80"/>
      <c r="QXF183" s="4"/>
      <c r="QXG183" s="4"/>
      <c r="QXH183" s="4"/>
      <c r="QXI183" s="4"/>
      <c r="QXJ183" s="184"/>
      <c r="QXK183" s="66"/>
      <c r="QXL183" s="83"/>
      <c r="QXM183" s="230"/>
      <c r="QXN183" s="121"/>
      <c r="QXO183" s="80"/>
      <c r="QXP183" s="4"/>
      <c r="QXQ183" s="4"/>
      <c r="QXR183" s="4"/>
      <c r="QXS183" s="4"/>
      <c r="QXT183" s="184"/>
      <c r="QXU183" s="66"/>
      <c r="QXV183" s="83"/>
      <c r="QXW183" s="230"/>
      <c r="QXX183" s="121"/>
      <c r="QXY183" s="80"/>
      <c r="QXZ183" s="4"/>
      <c r="QYA183" s="4"/>
      <c r="QYB183" s="4"/>
      <c r="QYC183" s="4"/>
      <c r="QYD183" s="184"/>
      <c r="QYE183" s="66"/>
      <c r="QYF183" s="83"/>
      <c r="QYG183" s="230"/>
      <c r="QYH183" s="121"/>
      <c r="QYI183" s="80"/>
      <c r="QYJ183" s="4"/>
      <c r="QYK183" s="4"/>
      <c r="QYL183" s="4"/>
      <c r="QYM183" s="4"/>
      <c r="QYN183" s="184"/>
      <c r="QYO183" s="66"/>
      <c r="QYP183" s="83"/>
      <c r="QYQ183" s="230"/>
      <c r="QYR183" s="121"/>
      <c r="QYS183" s="80"/>
      <c r="QYT183" s="4"/>
      <c r="QYU183" s="4"/>
      <c r="QYV183" s="4"/>
      <c r="QYW183" s="4"/>
      <c r="QYX183" s="184"/>
      <c r="QYY183" s="66"/>
      <c r="QYZ183" s="83"/>
      <c r="QZA183" s="230"/>
      <c r="QZB183" s="121"/>
      <c r="QZC183" s="80"/>
      <c r="QZD183" s="4"/>
      <c r="QZE183" s="4"/>
      <c r="QZF183" s="4"/>
      <c r="QZG183" s="4"/>
      <c r="QZH183" s="184"/>
      <c r="QZI183" s="66"/>
      <c r="QZJ183" s="83"/>
      <c r="QZK183" s="230"/>
      <c r="QZL183" s="121"/>
      <c r="QZM183" s="80"/>
      <c r="QZN183" s="4"/>
      <c r="QZO183" s="4"/>
      <c r="QZP183" s="4"/>
      <c r="QZQ183" s="4"/>
      <c r="QZR183" s="184"/>
      <c r="QZS183" s="66"/>
      <c r="QZT183" s="83"/>
      <c r="QZU183" s="230"/>
      <c r="QZV183" s="121"/>
      <c r="QZW183" s="80"/>
      <c r="QZX183" s="4"/>
      <c r="QZY183" s="4"/>
      <c r="QZZ183" s="4"/>
      <c r="RAA183" s="4"/>
      <c r="RAB183" s="184"/>
      <c r="RAC183" s="66"/>
      <c r="RAD183" s="83"/>
      <c r="RAE183" s="230"/>
      <c r="RAF183" s="121"/>
      <c r="RAG183" s="80"/>
      <c r="RAH183" s="4"/>
      <c r="RAI183" s="4"/>
      <c r="RAJ183" s="4"/>
      <c r="RAK183" s="4"/>
      <c r="RAL183" s="184"/>
      <c r="RAM183" s="66"/>
      <c r="RAN183" s="83"/>
      <c r="RAO183" s="230"/>
      <c r="RAP183" s="121"/>
      <c r="RAQ183" s="80"/>
      <c r="RAR183" s="4"/>
      <c r="RAS183" s="4"/>
      <c r="RAT183" s="4"/>
      <c r="RAU183" s="4"/>
      <c r="RAV183" s="184"/>
      <c r="RAW183" s="66"/>
      <c r="RAX183" s="83"/>
      <c r="RAY183" s="230"/>
      <c r="RAZ183" s="121"/>
      <c r="RBA183" s="80"/>
      <c r="RBB183" s="4"/>
      <c r="RBC183" s="4"/>
      <c r="RBD183" s="4"/>
      <c r="RBE183" s="4"/>
      <c r="RBF183" s="184"/>
      <c r="RBG183" s="66"/>
      <c r="RBH183" s="83"/>
      <c r="RBI183" s="230"/>
      <c r="RBJ183" s="121"/>
      <c r="RBK183" s="80"/>
      <c r="RBL183" s="4"/>
      <c r="RBM183" s="4"/>
      <c r="RBN183" s="4"/>
      <c r="RBO183" s="4"/>
      <c r="RBP183" s="184"/>
      <c r="RBQ183" s="66"/>
      <c r="RBR183" s="83"/>
      <c r="RBS183" s="230"/>
      <c r="RBT183" s="121"/>
      <c r="RBU183" s="80"/>
      <c r="RBV183" s="4"/>
      <c r="RBW183" s="4"/>
      <c r="RBX183" s="4"/>
      <c r="RBY183" s="4"/>
      <c r="RBZ183" s="184"/>
      <c r="RCA183" s="66"/>
      <c r="RCB183" s="83"/>
      <c r="RCC183" s="230"/>
      <c r="RCD183" s="121"/>
      <c r="RCE183" s="80"/>
      <c r="RCF183" s="4"/>
      <c r="RCG183" s="4"/>
      <c r="RCH183" s="4"/>
      <c r="RCI183" s="4"/>
      <c r="RCJ183" s="184"/>
      <c r="RCK183" s="66"/>
      <c r="RCL183" s="83"/>
      <c r="RCM183" s="230"/>
      <c r="RCN183" s="121"/>
      <c r="RCO183" s="80"/>
      <c r="RCP183" s="4"/>
      <c r="RCQ183" s="4"/>
      <c r="RCR183" s="4"/>
      <c r="RCS183" s="4"/>
      <c r="RCT183" s="184"/>
      <c r="RCU183" s="66"/>
      <c r="RCV183" s="83"/>
      <c r="RCW183" s="230"/>
      <c r="RCX183" s="121"/>
      <c r="RCY183" s="80"/>
      <c r="RCZ183" s="4"/>
      <c r="RDA183" s="4"/>
      <c r="RDB183" s="4"/>
      <c r="RDC183" s="4"/>
      <c r="RDD183" s="184"/>
      <c r="RDE183" s="66"/>
      <c r="RDF183" s="83"/>
      <c r="RDG183" s="230"/>
      <c r="RDH183" s="121"/>
      <c r="RDI183" s="80"/>
      <c r="RDJ183" s="4"/>
      <c r="RDK183" s="4"/>
      <c r="RDL183" s="4"/>
      <c r="RDM183" s="4"/>
      <c r="RDN183" s="184"/>
      <c r="RDO183" s="66"/>
      <c r="RDP183" s="83"/>
      <c r="RDQ183" s="230"/>
      <c r="RDR183" s="121"/>
      <c r="RDS183" s="80"/>
      <c r="RDT183" s="4"/>
      <c r="RDU183" s="4"/>
      <c r="RDV183" s="4"/>
      <c r="RDW183" s="4"/>
      <c r="RDX183" s="184"/>
      <c r="RDY183" s="66"/>
      <c r="RDZ183" s="83"/>
      <c r="REA183" s="230"/>
      <c r="REB183" s="121"/>
      <c r="REC183" s="80"/>
      <c r="RED183" s="4"/>
      <c r="REE183" s="4"/>
      <c r="REF183" s="4"/>
      <c r="REG183" s="4"/>
      <c r="REH183" s="184"/>
      <c r="REI183" s="66"/>
      <c r="REJ183" s="83"/>
      <c r="REK183" s="230"/>
      <c r="REL183" s="121"/>
      <c r="REM183" s="80"/>
      <c r="REN183" s="4"/>
      <c r="REO183" s="4"/>
      <c r="REP183" s="4"/>
      <c r="REQ183" s="4"/>
      <c r="RER183" s="184"/>
      <c r="RES183" s="66"/>
      <c r="RET183" s="83"/>
      <c r="REU183" s="230"/>
      <c r="REV183" s="121"/>
      <c r="REW183" s="80"/>
      <c r="REX183" s="4"/>
      <c r="REY183" s="4"/>
      <c r="REZ183" s="4"/>
      <c r="RFA183" s="4"/>
      <c r="RFB183" s="184"/>
      <c r="RFC183" s="66"/>
      <c r="RFD183" s="83"/>
      <c r="RFE183" s="230"/>
      <c r="RFF183" s="121"/>
      <c r="RFG183" s="80"/>
      <c r="RFH183" s="4"/>
      <c r="RFI183" s="4"/>
      <c r="RFJ183" s="4"/>
      <c r="RFK183" s="4"/>
      <c r="RFL183" s="184"/>
      <c r="RFM183" s="66"/>
      <c r="RFN183" s="83"/>
      <c r="RFO183" s="230"/>
      <c r="RFP183" s="121"/>
      <c r="RFQ183" s="80"/>
      <c r="RFR183" s="4"/>
      <c r="RFS183" s="4"/>
      <c r="RFT183" s="4"/>
      <c r="RFU183" s="4"/>
      <c r="RFV183" s="184"/>
      <c r="RFW183" s="66"/>
      <c r="RFX183" s="83"/>
      <c r="RFY183" s="230"/>
      <c r="RFZ183" s="121"/>
      <c r="RGA183" s="80"/>
      <c r="RGB183" s="4"/>
      <c r="RGC183" s="4"/>
      <c r="RGD183" s="4"/>
      <c r="RGE183" s="4"/>
      <c r="RGF183" s="184"/>
      <c r="RGG183" s="66"/>
      <c r="RGH183" s="83"/>
      <c r="RGI183" s="230"/>
      <c r="RGJ183" s="121"/>
      <c r="RGK183" s="80"/>
      <c r="RGL183" s="4"/>
      <c r="RGM183" s="4"/>
      <c r="RGN183" s="4"/>
      <c r="RGO183" s="4"/>
      <c r="RGP183" s="184"/>
      <c r="RGQ183" s="66"/>
      <c r="RGR183" s="83"/>
      <c r="RGS183" s="230"/>
      <c r="RGT183" s="121"/>
      <c r="RGU183" s="80"/>
      <c r="RGV183" s="4"/>
      <c r="RGW183" s="4"/>
      <c r="RGX183" s="4"/>
      <c r="RGY183" s="4"/>
      <c r="RGZ183" s="184"/>
      <c r="RHA183" s="66"/>
      <c r="RHB183" s="83"/>
      <c r="RHC183" s="230"/>
      <c r="RHD183" s="121"/>
      <c r="RHE183" s="80"/>
      <c r="RHF183" s="4"/>
      <c r="RHG183" s="4"/>
      <c r="RHH183" s="4"/>
      <c r="RHI183" s="4"/>
      <c r="RHJ183" s="184"/>
      <c r="RHK183" s="66"/>
      <c r="RHL183" s="83"/>
      <c r="RHM183" s="230"/>
      <c r="RHN183" s="121"/>
      <c r="RHO183" s="80"/>
      <c r="RHP183" s="4"/>
      <c r="RHQ183" s="4"/>
      <c r="RHR183" s="4"/>
      <c r="RHS183" s="4"/>
      <c r="RHT183" s="184"/>
      <c r="RHU183" s="66"/>
      <c r="RHV183" s="83"/>
      <c r="RHW183" s="230"/>
      <c r="RHX183" s="121"/>
      <c r="RHY183" s="80"/>
      <c r="RHZ183" s="4"/>
      <c r="RIA183" s="4"/>
      <c r="RIB183" s="4"/>
      <c r="RIC183" s="4"/>
      <c r="RID183" s="184"/>
      <c r="RIE183" s="66"/>
      <c r="RIF183" s="83"/>
      <c r="RIG183" s="230"/>
      <c r="RIH183" s="121"/>
      <c r="RII183" s="80"/>
      <c r="RIJ183" s="4"/>
      <c r="RIK183" s="4"/>
      <c r="RIL183" s="4"/>
      <c r="RIM183" s="4"/>
      <c r="RIN183" s="184"/>
      <c r="RIO183" s="66"/>
      <c r="RIP183" s="83"/>
      <c r="RIQ183" s="230"/>
      <c r="RIR183" s="121"/>
      <c r="RIS183" s="80"/>
      <c r="RIT183" s="4"/>
      <c r="RIU183" s="4"/>
      <c r="RIV183" s="4"/>
      <c r="RIW183" s="4"/>
      <c r="RIX183" s="184"/>
      <c r="RIY183" s="66"/>
      <c r="RIZ183" s="83"/>
      <c r="RJA183" s="230"/>
      <c r="RJB183" s="121"/>
      <c r="RJC183" s="80"/>
      <c r="RJD183" s="4"/>
      <c r="RJE183" s="4"/>
      <c r="RJF183" s="4"/>
      <c r="RJG183" s="4"/>
      <c r="RJH183" s="184"/>
      <c r="RJI183" s="66"/>
      <c r="RJJ183" s="83"/>
      <c r="RJK183" s="230"/>
      <c r="RJL183" s="121"/>
      <c r="RJM183" s="80"/>
      <c r="RJN183" s="4"/>
      <c r="RJO183" s="4"/>
      <c r="RJP183" s="4"/>
      <c r="RJQ183" s="4"/>
      <c r="RJR183" s="184"/>
      <c r="RJS183" s="66"/>
      <c r="RJT183" s="83"/>
      <c r="RJU183" s="230"/>
      <c r="RJV183" s="121"/>
      <c r="RJW183" s="80"/>
      <c r="RJX183" s="4"/>
      <c r="RJY183" s="4"/>
      <c r="RJZ183" s="4"/>
      <c r="RKA183" s="4"/>
      <c r="RKB183" s="184"/>
      <c r="RKC183" s="66"/>
      <c r="RKD183" s="83"/>
      <c r="RKE183" s="230"/>
      <c r="RKF183" s="121"/>
      <c r="RKG183" s="80"/>
      <c r="RKH183" s="4"/>
      <c r="RKI183" s="4"/>
      <c r="RKJ183" s="4"/>
      <c r="RKK183" s="4"/>
      <c r="RKL183" s="184"/>
      <c r="RKM183" s="66"/>
      <c r="RKN183" s="83"/>
      <c r="RKO183" s="230"/>
      <c r="RKP183" s="121"/>
      <c r="RKQ183" s="80"/>
      <c r="RKR183" s="4"/>
      <c r="RKS183" s="4"/>
      <c r="RKT183" s="4"/>
      <c r="RKU183" s="4"/>
      <c r="RKV183" s="184"/>
      <c r="RKW183" s="66"/>
      <c r="RKX183" s="83"/>
      <c r="RKY183" s="230"/>
      <c r="RKZ183" s="121"/>
      <c r="RLA183" s="80"/>
      <c r="RLB183" s="4"/>
      <c r="RLC183" s="4"/>
      <c r="RLD183" s="4"/>
      <c r="RLE183" s="4"/>
      <c r="RLF183" s="184"/>
      <c r="RLG183" s="66"/>
      <c r="RLH183" s="83"/>
      <c r="RLI183" s="230"/>
      <c r="RLJ183" s="121"/>
      <c r="RLK183" s="80"/>
      <c r="RLL183" s="4"/>
      <c r="RLM183" s="4"/>
      <c r="RLN183" s="4"/>
      <c r="RLO183" s="4"/>
      <c r="RLP183" s="184"/>
      <c r="RLQ183" s="66"/>
      <c r="RLR183" s="83"/>
      <c r="RLS183" s="230"/>
      <c r="RLT183" s="121"/>
      <c r="RLU183" s="80"/>
      <c r="RLV183" s="4"/>
      <c r="RLW183" s="4"/>
      <c r="RLX183" s="4"/>
      <c r="RLY183" s="4"/>
      <c r="RLZ183" s="184"/>
      <c r="RMA183" s="66"/>
      <c r="RMB183" s="83"/>
      <c r="RMC183" s="230"/>
      <c r="RMD183" s="121"/>
      <c r="RME183" s="80"/>
      <c r="RMF183" s="4"/>
      <c r="RMG183" s="4"/>
      <c r="RMH183" s="4"/>
      <c r="RMI183" s="4"/>
      <c r="RMJ183" s="184"/>
      <c r="RMK183" s="66"/>
      <c r="RML183" s="83"/>
      <c r="RMM183" s="230"/>
      <c r="RMN183" s="121"/>
      <c r="RMO183" s="80"/>
      <c r="RMP183" s="4"/>
      <c r="RMQ183" s="4"/>
      <c r="RMR183" s="4"/>
      <c r="RMS183" s="4"/>
      <c r="RMT183" s="184"/>
      <c r="RMU183" s="66"/>
      <c r="RMV183" s="83"/>
      <c r="RMW183" s="230"/>
      <c r="RMX183" s="121"/>
      <c r="RMY183" s="80"/>
      <c r="RMZ183" s="4"/>
      <c r="RNA183" s="4"/>
      <c r="RNB183" s="4"/>
      <c r="RNC183" s="4"/>
      <c r="RND183" s="184"/>
      <c r="RNE183" s="66"/>
      <c r="RNF183" s="83"/>
      <c r="RNG183" s="230"/>
      <c r="RNH183" s="121"/>
      <c r="RNI183" s="80"/>
      <c r="RNJ183" s="4"/>
      <c r="RNK183" s="4"/>
      <c r="RNL183" s="4"/>
      <c r="RNM183" s="4"/>
      <c r="RNN183" s="184"/>
      <c r="RNO183" s="66"/>
      <c r="RNP183" s="83"/>
      <c r="RNQ183" s="230"/>
      <c r="RNR183" s="121"/>
      <c r="RNS183" s="80"/>
      <c r="RNT183" s="4"/>
      <c r="RNU183" s="4"/>
      <c r="RNV183" s="4"/>
      <c r="RNW183" s="4"/>
      <c r="RNX183" s="184"/>
      <c r="RNY183" s="66"/>
      <c r="RNZ183" s="83"/>
      <c r="ROA183" s="230"/>
      <c r="ROB183" s="121"/>
      <c r="ROC183" s="80"/>
      <c r="ROD183" s="4"/>
      <c r="ROE183" s="4"/>
      <c r="ROF183" s="4"/>
      <c r="ROG183" s="4"/>
      <c r="ROH183" s="184"/>
      <c r="ROI183" s="66"/>
      <c r="ROJ183" s="83"/>
      <c r="ROK183" s="230"/>
      <c r="ROL183" s="121"/>
      <c r="ROM183" s="80"/>
      <c r="RON183" s="4"/>
      <c r="ROO183" s="4"/>
      <c r="ROP183" s="4"/>
      <c r="ROQ183" s="4"/>
      <c r="ROR183" s="184"/>
      <c r="ROS183" s="66"/>
      <c r="ROT183" s="83"/>
      <c r="ROU183" s="230"/>
      <c r="ROV183" s="121"/>
      <c r="ROW183" s="80"/>
      <c r="ROX183" s="4"/>
      <c r="ROY183" s="4"/>
      <c r="ROZ183" s="4"/>
      <c r="RPA183" s="4"/>
      <c r="RPB183" s="184"/>
      <c r="RPC183" s="66"/>
      <c r="RPD183" s="83"/>
      <c r="RPE183" s="230"/>
      <c r="RPF183" s="121"/>
      <c r="RPG183" s="80"/>
      <c r="RPH183" s="4"/>
      <c r="RPI183" s="4"/>
      <c r="RPJ183" s="4"/>
      <c r="RPK183" s="4"/>
      <c r="RPL183" s="184"/>
      <c r="RPM183" s="66"/>
      <c r="RPN183" s="83"/>
      <c r="RPO183" s="230"/>
      <c r="RPP183" s="121"/>
      <c r="RPQ183" s="80"/>
      <c r="RPR183" s="4"/>
      <c r="RPS183" s="4"/>
      <c r="RPT183" s="4"/>
      <c r="RPU183" s="4"/>
      <c r="RPV183" s="184"/>
      <c r="RPW183" s="66"/>
      <c r="RPX183" s="83"/>
      <c r="RPY183" s="230"/>
      <c r="RPZ183" s="121"/>
      <c r="RQA183" s="80"/>
      <c r="RQB183" s="4"/>
      <c r="RQC183" s="4"/>
      <c r="RQD183" s="4"/>
      <c r="RQE183" s="4"/>
      <c r="RQF183" s="184"/>
      <c r="RQG183" s="66"/>
      <c r="RQH183" s="83"/>
      <c r="RQI183" s="230"/>
      <c r="RQJ183" s="121"/>
      <c r="RQK183" s="80"/>
      <c r="RQL183" s="4"/>
      <c r="RQM183" s="4"/>
      <c r="RQN183" s="4"/>
      <c r="RQO183" s="4"/>
      <c r="RQP183" s="184"/>
      <c r="RQQ183" s="66"/>
      <c r="RQR183" s="83"/>
      <c r="RQS183" s="230"/>
      <c r="RQT183" s="121"/>
      <c r="RQU183" s="80"/>
      <c r="RQV183" s="4"/>
      <c r="RQW183" s="4"/>
      <c r="RQX183" s="4"/>
      <c r="RQY183" s="4"/>
      <c r="RQZ183" s="184"/>
      <c r="RRA183" s="66"/>
      <c r="RRB183" s="83"/>
      <c r="RRC183" s="230"/>
      <c r="RRD183" s="121"/>
      <c r="RRE183" s="80"/>
      <c r="RRF183" s="4"/>
      <c r="RRG183" s="4"/>
      <c r="RRH183" s="4"/>
      <c r="RRI183" s="4"/>
      <c r="RRJ183" s="184"/>
      <c r="RRK183" s="66"/>
      <c r="RRL183" s="83"/>
      <c r="RRM183" s="230"/>
      <c r="RRN183" s="121"/>
      <c r="RRO183" s="80"/>
      <c r="RRP183" s="4"/>
      <c r="RRQ183" s="4"/>
      <c r="RRR183" s="4"/>
      <c r="RRS183" s="4"/>
      <c r="RRT183" s="184"/>
      <c r="RRU183" s="66"/>
      <c r="RRV183" s="83"/>
      <c r="RRW183" s="230"/>
      <c r="RRX183" s="121"/>
      <c r="RRY183" s="80"/>
      <c r="RRZ183" s="4"/>
      <c r="RSA183" s="4"/>
      <c r="RSB183" s="4"/>
      <c r="RSC183" s="4"/>
      <c r="RSD183" s="184"/>
      <c r="RSE183" s="66"/>
      <c r="RSF183" s="83"/>
      <c r="RSG183" s="230"/>
      <c r="RSH183" s="121"/>
      <c r="RSI183" s="80"/>
      <c r="RSJ183" s="4"/>
      <c r="RSK183" s="4"/>
      <c r="RSL183" s="4"/>
      <c r="RSM183" s="4"/>
      <c r="RSN183" s="184"/>
      <c r="RSO183" s="66"/>
      <c r="RSP183" s="83"/>
      <c r="RSQ183" s="230"/>
      <c r="RSR183" s="121"/>
      <c r="RSS183" s="80"/>
      <c r="RST183" s="4"/>
      <c r="RSU183" s="4"/>
      <c r="RSV183" s="4"/>
      <c r="RSW183" s="4"/>
      <c r="RSX183" s="184"/>
      <c r="RSY183" s="66"/>
      <c r="RSZ183" s="83"/>
      <c r="RTA183" s="230"/>
      <c r="RTB183" s="121"/>
      <c r="RTC183" s="80"/>
      <c r="RTD183" s="4"/>
      <c r="RTE183" s="4"/>
      <c r="RTF183" s="4"/>
      <c r="RTG183" s="4"/>
      <c r="RTH183" s="184"/>
      <c r="RTI183" s="66"/>
      <c r="RTJ183" s="83"/>
      <c r="RTK183" s="230"/>
      <c r="RTL183" s="121"/>
      <c r="RTM183" s="80"/>
      <c r="RTN183" s="4"/>
      <c r="RTO183" s="4"/>
      <c r="RTP183" s="4"/>
      <c r="RTQ183" s="4"/>
      <c r="RTR183" s="184"/>
      <c r="RTS183" s="66"/>
      <c r="RTT183" s="83"/>
      <c r="RTU183" s="230"/>
      <c r="RTV183" s="121"/>
      <c r="RTW183" s="80"/>
      <c r="RTX183" s="4"/>
      <c r="RTY183" s="4"/>
      <c r="RTZ183" s="4"/>
      <c r="RUA183" s="4"/>
      <c r="RUB183" s="184"/>
      <c r="RUC183" s="66"/>
      <c r="RUD183" s="83"/>
      <c r="RUE183" s="230"/>
      <c r="RUF183" s="121"/>
      <c r="RUG183" s="80"/>
      <c r="RUH183" s="4"/>
      <c r="RUI183" s="4"/>
      <c r="RUJ183" s="4"/>
      <c r="RUK183" s="4"/>
      <c r="RUL183" s="184"/>
      <c r="RUM183" s="66"/>
      <c r="RUN183" s="83"/>
      <c r="RUO183" s="230"/>
      <c r="RUP183" s="121"/>
      <c r="RUQ183" s="80"/>
      <c r="RUR183" s="4"/>
      <c r="RUS183" s="4"/>
      <c r="RUT183" s="4"/>
      <c r="RUU183" s="4"/>
      <c r="RUV183" s="184"/>
      <c r="RUW183" s="66"/>
      <c r="RUX183" s="83"/>
      <c r="RUY183" s="230"/>
      <c r="RUZ183" s="121"/>
      <c r="RVA183" s="80"/>
      <c r="RVB183" s="4"/>
      <c r="RVC183" s="4"/>
      <c r="RVD183" s="4"/>
      <c r="RVE183" s="4"/>
      <c r="RVF183" s="184"/>
      <c r="RVG183" s="66"/>
      <c r="RVH183" s="83"/>
      <c r="RVI183" s="230"/>
      <c r="RVJ183" s="121"/>
      <c r="RVK183" s="80"/>
      <c r="RVL183" s="4"/>
      <c r="RVM183" s="4"/>
      <c r="RVN183" s="4"/>
      <c r="RVO183" s="4"/>
      <c r="RVP183" s="184"/>
      <c r="RVQ183" s="66"/>
      <c r="RVR183" s="83"/>
      <c r="RVS183" s="230"/>
      <c r="RVT183" s="121"/>
      <c r="RVU183" s="80"/>
      <c r="RVV183" s="4"/>
      <c r="RVW183" s="4"/>
      <c r="RVX183" s="4"/>
      <c r="RVY183" s="4"/>
      <c r="RVZ183" s="184"/>
      <c r="RWA183" s="66"/>
      <c r="RWB183" s="83"/>
      <c r="RWC183" s="230"/>
      <c r="RWD183" s="121"/>
      <c r="RWE183" s="80"/>
      <c r="RWF183" s="4"/>
      <c r="RWG183" s="4"/>
      <c r="RWH183" s="4"/>
      <c r="RWI183" s="4"/>
      <c r="RWJ183" s="184"/>
      <c r="RWK183" s="66"/>
      <c r="RWL183" s="83"/>
      <c r="RWM183" s="230"/>
      <c r="RWN183" s="121"/>
      <c r="RWO183" s="80"/>
      <c r="RWP183" s="4"/>
      <c r="RWQ183" s="4"/>
      <c r="RWR183" s="4"/>
      <c r="RWS183" s="4"/>
      <c r="RWT183" s="184"/>
      <c r="RWU183" s="66"/>
      <c r="RWV183" s="83"/>
      <c r="RWW183" s="230"/>
      <c r="RWX183" s="121"/>
      <c r="RWY183" s="80"/>
      <c r="RWZ183" s="4"/>
      <c r="RXA183" s="4"/>
      <c r="RXB183" s="4"/>
      <c r="RXC183" s="4"/>
      <c r="RXD183" s="184"/>
      <c r="RXE183" s="66"/>
      <c r="RXF183" s="83"/>
      <c r="RXG183" s="230"/>
      <c r="RXH183" s="121"/>
      <c r="RXI183" s="80"/>
      <c r="RXJ183" s="4"/>
      <c r="RXK183" s="4"/>
      <c r="RXL183" s="4"/>
      <c r="RXM183" s="4"/>
      <c r="RXN183" s="184"/>
      <c r="RXO183" s="66"/>
      <c r="RXP183" s="83"/>
      <c r="RXQ183" s="230"/>
      <c r="RXR183" s="121"/>
      <c r="RXS183" s="80"/>
      <c r="RXT183" s="4"/>
      <c r="RXU183" s="4"/>
      <c r="RXV183" s="4"/>
      <c r="RXW183" s="4"/>
      <c r="RXX183" s="184"/>
      <c r="RXY183" s="66"/>
      <c r="RXZ183" s="83"/>
      <c r="RYA183" s="230"/>
      <c r="RYB183" s="121"/>
      <c r="RYC183" s="80"/>
      <c r="RYD183" s="4"/>
      <c r="RYE183" s="4"/>
      <c r="RYF183" s="4"/>
      <c r="RYG183" s="4"/>
      <c r="RYH183" s="184"/>
      <c r="RYI183" s="66"/>
      <c r="RYJ183" s="83"/>
      <c r="RYK183" s="230"/>
      <c r="RYL183" s="121"/>
      <c r="RYM183" s="80"/>
      <c r="RYN183" s="4"/>
      <c r="RYO183" s="4"/>
      <c r="RYP183" s="4"/>
      <c r="RYQ183" s="4"/>
      <c r="RYR183" s="184"/>
      <c r="RYS183" s="66"/>
      <c r="RYT183" s="83"/>
      <c r="RYU183" s="230"/>
      <c r="RYV183" s="121"/>
      <c r="RYW183" s="80"/>
      <c r="RYX183" s="4"/>
      <c r="RYY183" s="4"/>
      <c r="RYZ183" s="4"/>
      <c r="RZA183" s="4"/>
      <c r="RZB183" s="184"/>
      <c r="RZC183" s="66"/>
      <c r="RZD183" s="83"/>
      <c r="RZE183" s="230"/>
      <c r="RZF183" s="121"/>
      <c r="RZG183" s="80"/>
      <c r="RZH183" s="4"/>
      <c r="RZI183" s="4"/>
      <c r="RZJ183" s="4"/>
      <c r="RZK183" s="4"/>
      <c r="RZL183" s="184"/>
      <c r="RZM183" s="66"/>
      <c r="RZN183" s="83"/>
      <c r="RZO183" s="230"/>
      <c r="RZP183" s="121"/>
      <c r="RZQ183" s="80"/>
      <c r="RZR183" s="4"/>
      <c r="RZS183" s="4"/>
      <c r="RZT183" s="4"/>
      <c r="RZU183" s="4"/>
      <c r="RZV183" s="184"/>
      <c r="RZW183" s="66"/>
      <c r="RZX183" s="83"/>
      <c r="RZY183" s="230"/>
      <c r="RZZ183" s="121"/>
      <c r="SAA183" s="80"/>
      <c r="SAB183" s="4"/>
      <c r="SAC183" s="4"/>
      <c r="SAD183" s="4"/>
      <c r="SAE183" s="4"/>
      <c r="SAF183" s="184"/>
      <c r="SAG183" s="66"/>
      <c r="SAH183" s="83"/>
      <c r="SAI183" s="230"/>
      <c r="SAJ183" s="121"/>
      <c r="SAK183" s="80"/>
      <c r="SAL183" s="4"/>
      <c r="SAM183" s="4"/>
      <c r="SAN183" s="4"/>
      <c r="SAO183" s="4"/>
      <c r="SAP183" s="184"/>
      <c r="SAQ183" s="66"/>
      <c r="SAR183" s="83"/>
      <c r="SAS183" s="230"/>
      <c r="SAT183" s="121"/>
      <c r="SAU183" s="80"/>
      <c r="SAV183" s="4"/>
      <c r="SAW183" s="4"/>
      <c r="SAX183" s="4"/>
      <c r="SAY183" s="4"/>
      <c r="SAZ183" s="184"/>
      <c r="SBA183" s="66"/>
      <c r="SBB183" s="83"/>
      <c r="SBC183" s="230"/>
      <c r="SBD183" s="121"/>
      <c r="SBE183" s="80"/>
      <c r="SBF183" s="4"/>
      <c r="SBG183" s="4"/>
      <c r="SBH183" s="4"/>
      <c r="SBI183" s="4"/>
      <c r="SBJ183" s="184"/>
      <c r="SBK183" s="66"/>
      <c r="SBL183" s="83"/>
      <c r="SBM183" s="230"/>
      <c r="SBN183" s="121"/>
      <c r="SBO183" s="80"/>
      <c r="SBP183" s="4"/>
      <c r="SBQ183" s="4"/>
      <c r="SBR183" s="4"/>
      <c r="SBS183" s="4"/>
      <c r="SBT183" s="184"/>
      <c r="SBU183" s="66"/>
      <c r="SBV183" s="83"/>
      <c r="SBW183" s="230"/>
      <c r="SBX183" s="121"/>
      <c r="SBY183" s="80"/>
      <c r="SBZ183" s="4"/>
      <c r="SCA183" s="4"/>
      <c r="SCB183" s="4"/>
      <c r="SCC183" s="4"/>
      <c r="SCD183" s="184"/>
      <c r="SCE183" s="66"/>
      <c r="SCF183" s="83"/>
      <c r="SCG183" s="230"/>
      <c r="SCH183" s="121"/>
      <c r="SCI183" s="80"/>
      <c r="SCJ183" s="4"/>
      <c r="SCK183" s="4"/>
      <c r="SCL183" s="4"/>
      <c r="SCM183" s="4"/>
      <c r="SCN183" s="184"/>
      <c r="SCO183" s="66"/>
      <c r="SCP183" s="83"/>
      <c r="SCQ183" s="230"/>
      <c r="SCR183" s="121"/>
      <c r="SCS183" s="80"/>
      <c r="SCT183" s="4"/>
      <c r="SCU183" s="4"/>
      <c r="SCV183" s="4"/>
      <c r="SCW183" s="4"/>
      <c r="SCX183" s="184"/>
      <c r="SCY183" s="66"/>
      <c r="SCZ183" s="83"/>
      <c r="SDA183" s="230"/>
      <c r="SDB183" s="121"/>
      <c r="SDC183" s="80"/>
      <c r="SDD183" s="4"/>
      <c r="SDE183" s="4"/>
      <c r="SDF183" s="4"/>
      <c r="SDG183" s="4"/>
      <c r="SDH183" s="184"/>
      <c r="SDI183" s="66"/>
      <c r="SDJ183" s="83"/>
      <c r="SDK183" s="230"/>
      <c r="SDL183" s="121"/>
      <c r="SDM183" s="80"/>
      <c r="SDN183" s="4"/>
      <c r="SDO183" s="4"/>
      <c r="SDP183" s="4"/>
      <c r="SDQ183" s="4"/>
      <c r="SDR183" s="184"/>
      <c r="SDS183" s="66"/>
      <c r="SDT183" s="83"/>
      <c r="SDU183" s="230"/>
      <c r="SDV183" s="121"/>
      <c r="SDW183" s="80"/>
      <c r="SDX183" s="4"/>
      <c r="SDY183" s="4"/>
      <c r="SDZ183" s="4"/>
      <c r="SEA183" s="4"/>
      <c r="SEB183" s="184"/>
      <c r="SEC183" s="66"/>
      <c r="SED183" s="83"/>
      <c r="SEE183" s="230"/>
      <c r="SEF183" s="121"/>
      <c r="SEG183" s="80"/>
      <c r="SEH183" s="4"/>
      <c r="SEI183" s="4"/>
      <c r="SEJ183" s="4"/>
      <c r="SEK183" s="4"/>
      <c r="SEL183" s="184"/>
      <c r="SEM183" s="66"/>
      <c r="SEN183" s="83"/>
      <c r="SEO183" s="230"/>
      <c r="SEP183" s="121"/>
      <c r="SEQ183" s="80"/>
      <c r="SER183" s="4"/>
      <c r="SES183" s="4"/>
      <c r="SET183" s="4"/>
      <c r="SEU183" s="4"/>
      <c r="SEV183" s="184"/>
      <c r="SEW183" s="66"/>
      <c r="SEX183" s="83"/>
      <c r="SEY183" s="230"/>
      <c r="SEZ183" s="121"/>
      <c r="SFA183" s="80"/>
      <c r="SFB183" s="4"/>
      <c r="SFC183" s="4"/>
      <c r="SFD183" s="4"/>
      <c r="SFE183" s="4"/>
      <c r="SFF183" s="184"/>
      <c r="SFG183" s="66"/>
      <c r="SFH183" s="83"/>
      <c r="SFI183" s="230"/>
      <c r="SFJ183" s="121"/>
      <c r="SFK183" s="80"/>
      <c r="SFL183" s="4"/>
      <c r="SFM183" s="4"/>
      <c r="SFN183" s="4"/>
      <c r="SFO183" s="4"/>
      <c r="SFP183" s="184"/>
      <c r="SFQ183" s="66"/>
      <c r="SFR183" s="83"/>
      <c r="SFS183" s="230"/>
      <c r="SFT183" s="121"/>
      <c r="SFU183" s="80"/>
      <c r="SFV183" s="4"/>
      <c r="SFW183" s="4"/>
      <c r="SFX183" s="4"/>
      <c r="SFY183" s="4"/>
      <c r="SFZ183" s="184"/>
      <c r="SGA183" s="66"/>
      <c r="SGB183" s="83"/>
      <c r="SGC183" s="230"/>
      <c r="SGD183" s="121"/>
      <c r="SGE183" s="80"/>
      <c r="SGF183" s="4"/>
      <c r="SGG183" s="4"/>
      <c r="SGH183" s="4"/>
      <c r="SGI183" s="4"/>
      <c r="SGJ183" s="184"/>
      <c r="SGK183" s="66"/>
      <c r="SGL183" s="83"/>
      <c r="SGM183" s="230"/>
      <c r="SGN183" s="121"/>
      <c r="SGO183" s="80"/>
      <c r="SGP183" s="4"/>
      <c r="SGQ183" s="4"/>
      <c r="SGR183" s="4"/>
      <c r="SGS183" s="4"/>
      <c r="SGT183" s="184"/>
      <c r="SGU183" s="66"/>
      <c r="SGV183" s="83"/>
      <c r="SGW183" s="230"/>
      <c r="SGX183" s="121"/>
      <c r="SGY183" s="80"/>
      <c r="SGZ183" s="4"/>
      <c r="SHA183" s="4"/>
      <c r="SHB183" s="4"/>
      <c r="SHC183" s="4"/>
      <c r="SHD183" s="184"/>
      <c r="SHE183" s="66"/>
      <c r="SHF183" s="83"/>
      <c r="SHG183" s="230"/>
      <c r="SHH183" s="121"/>
      <c r="SHI183" s="80"/>
      <c r="SHJ183" s="4"/>
      <c r="SHK183" s="4"/>
      <c r="SHL183" s="4"/>
      <c r="SHM183" s="4"/>
      <c r="SHN183" s="184"/>
      <c r="SHO183" s="66"/>
      <c r="SHP183" s="83"/>
      <c r="SHQ183" s="230"/>
      <c r="SHR183" s="121"/>
      <c r="SHS183" s="80"/>
      <c r="SHT183" s="4"/>
      <c r="SHU183" s="4"/>
      <c r="SHV183" s="4"/>
      <c r="SHW183" s="4"/>
      <c r="SHX183" s="184"/>
      <c r="SHY183" s="66"/>
      <c r="SHZ183" s="83"/>
      <c r="SIA183" s="230"/>
      <c r="SIB183" s="121"/>
      <c r="SIC183" s="80"/>
      <c r="SID183" s="4"/>
      <c r="SIE183" s="4"/>
      <c r="SIF183" s="4"/>
      <c r="SIG183" s="4"/>
      <c r="SIH183" s="184"/>
      <c r="SII183" s="66"/>
      <c r="SIJ183" s="83"/>
      <c r="SIK183" s="230"/>
      <c r="SIL183" s="121"/>
      <c r="SIM183" s="80"/>
      <c r="SIN183" s="4"/>
      <c r="SIO183" s="4"/>
      <c r="SIP183" s="4"/>
      <c r="SIQ183" s="4"/>
      <c r="SIR183" s="184"/>
      <c r="SIS183" s="66"/>
      <c r="SIT183" s="83"/>
      <c r="SIU183" s="230"/>
      <c r="SIV183" s="121"/>
      <c r="SIW183" s="80"/>
      <c r="SIX183" s="4"/>
      <c r="SIY183" s="4"/>
      <c r="SIZ183" s="4"/>
      <c r="SJA183" s="4"/>
      <c r="SJB183" s="184"/>
      <c r="SJC183" s="66"/>
      <c r="SJD183" s="83"/>
      <c r="SJE183" s="230"/>
      <c r="SJF183" s="121"/>
      <c r="SJG183" s="80"/>
      <c r="SJH183" s="4"/>
      <c r="SJI183" s="4"/>
      <c r="SJJ183" s="4"/>
      <c r="SJK183" s="4"/>
      <c r="SJL183" s="184"/>
      <c r="SJM183" s="66"/>
      <c r="SJN183" s="83"/>
      <c r="SJO183" s="230"/>
      <c r="SJP183" s="121"/>
      <c r="SJQ183" s="80"/>
      <c r="SJR183" s="4"/>
      <c r="SJS183" s="4"/>
      <c r="SJT183" s="4"/>
      <c r="SJU183" s="4"/>
      <c r="SJV183" s="184"/>
      <c r="SJW183" s="66"/>
      <c r="SJX183" s="83"/>
      <c r="SJY183" s="230"/>
      <c r="SJZ183" s="121"/>
      <c r="SKA183" s="80"/>
      <c r="SKB183" s="4"/>
      <c r="SKC183" s="4"/>
      <c r="SKD183" s="4"/>
      <c r="SKE183" s="4"/>
      <c r="SKF183" s="184"/>
      <c r="SKG183" s="66"/>
      <c r="SKH183" s="83"/>
      <c r="SKI183" s="230"/>
      <c r="SKJ183" s="121"/>
      <c r="SKK183" s="80"/>
      <c r="SKL183" s="4"/>
      <c r="SKM183" s="4"/>
      <c r="SKN183" s="4"/>
      <c r="SKO183" s="4"/>
      <c r="SKP183" s="184"/>
      <c r="SKQ183" s="66"/>
      <c r="SKR183" s="83"/>
      <c r="SKS183" s="230"/>
      <c r="SKT183" s="121"/>
      <c r="SKU183" s="80"/>
      <c r="SKV183" s="4"/>
      <c r="SKW183" s="4"/>
      <c r="SKX183" s="4"/>
      <c r="SKY183" s="4"/>
      <c r="SKZ183" s="184"/>
      <c r="SLA183" s="66"/>
      <c r="SLB183" s="83"/>
      <c r="SLC183" s="230"/>
      <c r="SLD183" s="121"/>
      <c r="SLE183" s="80"/>
      <c r="SLF183" s="4"/>
      <c r="SLG183" s="4"/>
      <c r="SLH183" s="4"/>
      <c r="SLI183" s="4"/>
      <c r="SLJ183" s="184"/>
      <c r="SLK183" s="66"/>
      <c r="SLL183" s="83"/>
      <c r="SLM183" s="230"/>
      <c r="SLN183" s="121"/>
      <c r="SLO183" s="80"/>
      <c r="SLP183" s="4"/>
      <c r="SLQ183" s="4"/>
      <c r="SLR183" s="4"/>
      <c r="SLS183" s="4"/>
      <c r="SLT183" s="184"/>
      <c r="SLU183" s="66"/>
      <c r="SLV183" s="83"/>
      <c r="SLW183" s="230"/>
      <c r="SLX183" s="121"/>
      <c r="SLY183" s="80"/>
      <c r="SLZ183" s="4"/>
      <c r="SMA183" s="4"/>
      <c r="SMB183" s="4"/>
      <c r="SMC183" s="4"/>
      <c r="SMD183" s="184"/>
      <c r="SME183" s="66"/>
      <c r="SMF183" s="83"/>
      <c r="SMG183" s="230"/>
      <c r="SMH183" s="121"/>
      <c r="SMI183" s="80"/>
      <c r="SMJ183" s="4"/>
      <c r="SMK183" s="4"/>
      <c r="SML183" s="4"/>
      <c r="SMM183" s="4"/>
      <c r="SMN183" s="184"/>
      <c r="SMO183" s="66"/>
      <c r="SMP183" s="83"/>
      <c r="SMQ183" s="230"/>
      <c r="SMR183" s="121"/>
      <c r="SMS183" s="80"/>
      <c r="SMT183" s="4"/>
      <c r="SMU183" s="4"/>
      <c r="SMV183" s="4"/>
      <c r="SMW183" s="4"/>
      <c r="SMX183" s="184"/>
      <c r="SMY183" s="66"/>
      <c r="SMZ183" s="83"/>
      <c r="SNA183" s="230"/>
      <c r="SNB183" s="121"/>
      <c r="SNC183" s="80"/>
      <c r="SND183" s="4"/>
      <c r="SNE183" s="4"/>
      <c r="SNF183" s="4"/>
      <c r="SNG183" s="4"/>
      <c r="SNH183" s="184"/>
      <c r="SNI183" s="66"/>
      <c r="SNJ183" s="83"/>
      <c r="SNK183" s="230"/>
      <c r="SNL183" s="121"/>
      <c r="SNM183" s="80"/>
      <c r="SNN183" s="4"/>
      <c r="SNO183" s="4"/>
      <c r="SNP183" s="4"/>
      <c r="SNQ183" s="4"/>
      <c r="SNR183" s="184"/>
      <c r="SNS183" s="66"/>
      <c r="SNT183" s="83"/>
      <c r="SNU183" s="230"/>
      <c r="SNV183" s="121"/>
      <c r="SNW183" s="80"/>
      <c r="SNX183" s="4"/>
      <c r="SNY183" s="4"/>
      <c r="SNZ183" s="4"/>
      <c r="SOA183" s="4"/>
      <c r="SOB183" s="184"/>
      <c r="SOC183" s="66"/>
      <c r="SOD183" s="83"/>
      <c r="SOE183" s="230"/>
      <c r="SOF183" s="121"/>
      <c r="SOG183" s="80"/>
      <c r="SOH183" s="4"/>
      <c r="SOI183" s="4"/>
      <c r="SOJ183" s="4"/>
      <c r="SOK183" s="4"/>
      <c r="SOL183" s="184"/>
      <c r="SOM183" s="66"/>
      <c r="SON183" s="83"/>
      <c r="SOO183" s="230"/>
      <c r="SOP183" s="121"/>
      <c r="SOQ183" s="80"/>
      <c r="SOR183" s="4"/>
      <c r="SOS183" s="4"/>
      <c r="SOT183" s="4"/>
      <c r="SOU183" s="4"/>
      <c r="SOV183" s="184"/>
      <c r="SOW183" s="66"/>
      <c r="SOX183" s="83"/>
      <c r="SOY183" s="230"/>
      <c r="SOZ183" s="121"/>
      <c r="SPA183" s="80"/>
      <c r="SPB183" s="4"/>
      <c r="SPC183" s="4"/>
      <c r="SPD183" s="4"/>
      <c r="SPE183" s="4"/>
      <c r="SPF183" s="184"/>
      <c r="SPG183" s="66"/>
      <c r="SPH183" s="83"/>
      <c r="SPI183" s="230"/>
      <c r="SPJ183" s="121"/>
      <c r="SPK183" s="80"/>
      <c r="SPL183" s="4"/>
      <c r="SPM183" s="4"/>
      <c r="SPN183" s="4"/>
      <c r="SPO183" s="4"/>
      <c r="SPP183" s="184"/>
      <c r="SPQ183" s="66"/>
      <c r="SPR183" s="83"/>
      <c r="SPS183" s="230"/>
      <c r="SPT183" s="121"/>
      <c r="SPU183" s="80"/>
      <c r="SPV183" s="4"/>
      <c r="SPW183" s="4"/>
      <c r="SPX183" s="4"/>
      <c r="SPY183" s="4"/>
      <c r="SPZ183" s="184"/>
      <c r="SQA183" s="66"/>
      <c r="SQB183" s="83"/>
      <c r="SQC183" s="230"/>
      <c r="SQD183" s="121"/>
      <c r="SQE183" s="80"/>
      <c r="SQF183" s="4"/>
      <c r="SQG183" s="4"/>
      <c r="SQH183" s="4"/>
      <c r="SQI183" s="4"/>
      <c r="SQJ183" s="184"/>
      <c r="SQK183" s="66"/>
      <c r="SQL183" s="83"/>
      <c r="SQM183" s="230"/>
      <c r="SQN183" s="121"/>
      <c r="SQO183" s="80"/>
      <c r="SQP183" s="4"/>
      <c r="SQQ183" s="4"/>
      <c r="SQR183" s="4"/>
      <c r="SQS183" s="4"/>
      <c r="SQT183" s="184"/>
      <c r="SQU183" s="66"/>
      <c r="SQV183" s="83"/>
      <c r="SQW183" s="230"/>
      <c r="SQX183" s="121"/>
      <c r="SQY183" s="80"/>
      <c r="SQZ183" s="4"/>
      <c r="SRA183" s="4"/>
      <c r="SRB183" s="4"/>
      <c r="SRC183" s="4"/>
      <c r="SRD183" s="184"/>
      <c r="SRE183" s="66"/>
      <c r="SRF183" s="83"/>
      <c r="SRG183" s="230"/>
      <c r="SRH183" s="121"/>
      <c r="SRI183" s="80"/>
      <c r="SRJ183" s="4"/>
      <c r="SRK183" s="4"/>
      <c r="SRL183" s="4"/>
      <c r="SRM183" s="4"/>
      <c r="SRN183" s="184"/>
      <c r="SRO183" s="66"/>
      <c r="SRP183" s="83"/>
      <c r="SRQ183" s="230"/>
      <c r="SRR183" s="121"/>
      <c r="SRS183" s="80"/>
      <c r="SRT183" s="4"/>
      <c r="SRU183" s="4"/>
      <c r="SRV183" s="4"/>
      <c r="SRW183" s="4"/>
      <c r="SRX183" s="184"/>
      <c r="SRY183" s="66"/>
      <c r="SRZ183" s="83"/>
      <c r="SSA183" s="230"/>
      <c r="SSB183" s="121"/>
      <c r="SSC183" s="80"/>
      <c r="SSD183" s="4"/>
      <c r="SSE183" s="4"/>
      <c r="SSF183" s="4"/>
      <c r="SSG183" s="4"/>
      <c r="SSH183" s="184"/>
      <c r="SSI183" s="66"/>
      <c r="SSJ183" s="83"/>
      <c r="SSK183" s="230"/>
      <c r="SSL183" s="121"/>
      <c r="SSM183" s="80"/>
      <c r="SSN183" s="4"/>
      <c r="SSO183" s="4"/>
      <c r="SSP183" s="4"/>
      <c r="SSQ183" s="4"/>
      <c r="SSR183" s="184"/>
      <c r="SSS183" s="66"/>
      <c r="SST183" s="83"/>
      <c r="SSU183" s="230"/>
      <c r="SSV183" s="121"/>
      <c r="SSW183" s="80"/>
      <c r="SSX183" s="4"/>
      <c r="SSY183" s="4"/>
      <c r="SSZ183" s="4"/>
      <c r="STA183" s="4"/>
      <c r="STB183" s="184"/>
      <c r="STC183" s="66"/>
      <c r="STD183" s="83"/>
      <c r="STE183" s="230"/>
      <c r="STF183" s="121"/>
      <c r="STG183" s="80"/>
      <c r="STH183" s="4"/>
      <c r="STI183" s="4"/>
      <c r="STJ183" s="4"/>
      <c r="STK183" s="4"/>
      <c r="STL183" s="184"/>
      <c r="STM183" s="66"/>
      <c r="STN183" s="83"/>
      <c r="STO183" s="230"/>
      <c r="STP183" s="121"/>
      <c r="STQ183" s="80"/>
      <c r="STR183" s="4"/>
      <c r="STS183" s="4"/>
      <c r="STT183" s="4"/>
      <c r="STU183" s="4"/>
      <c r="STV183" s="184"/>
      <c r="STW183" s="66"/>
      <c r="STX183" s="83"/>
      <c r="STY183" s="230"/>
      <c r="STZ183" s="121"/>
      <c r="SUA183" s="80"/>
      <c r="SUB183" s="4"/>
      <c r="SUC183" s="4"/>
      <c r="SUD183" s="4"/>
      <c r="SUE183" s="4"/>
      <c r="SUF183" s="184"/>
      <c r="SUG183" s="66"/>
      <c r="SUH183" s="83"/>
      <c r="SUI183" s="230"/>
      <c r="SUJ183" s="121"/>
      <c r="SUK183" s="80"/>
      <c r="SUL183" s="4"/>
      <c r="SUM183" s="4"/>
      <c r="SUN183" s="4"/>
      <c r="SUO183" s="4"/>
      <c r="SUP183" s="184"/>
      <c r="SUQ183" s="66"/>
      <c r="SUR183" s="83"/>
      <c r="SUS183" s="230"/>
      <c r="SUT183" s="121"/>
      <c r="SUU183" s="80"/>
      <c r="SUV183" s="4"/>
      <c r="SUW183" s="4"/>
      <c r="SUX183" s="4"/>
      <c r="SUY183" s="4"/>
      <c r="SUZ183" s="184"/>
      <c r="SVA183" s="66"/>
      <c r="SVB183" s="83"/>
      <c r="SVC183" s="230"/>
      <c r="SVD183" s="121"/>
      <c r="SVE183" s="80"/>
      <c r="SVF183" s="4"/>
      <c r="SVG183" s="4"/>
      <c r="SVH183" s="4"/>
      <c r="SVI183" s="4"/>
      <c r="SVJ183" s="184"/>
      <c r="SVK183" s="66"/>
      <c r="SVL183" s="83"/>
      <c r="SVM183" s="230"/>
      <c r="SVN183" s="121"/>
      <c r="SVO183" s="80"/>
      <c r="SVP183" s="4"/>
      <c r="SVQ183" s="4"/>
      <c r="SVR183" s="4"/>
      <c r="SVS183" s="4"/>
      <c r="SVT183" s="184"/>
      <c r="SVU183" s="66"/>
      <c r="SVV183" s="83"/>
      <c r="SVW183" s="230"/>
      <c r="SVX183" s="121"/>
      <c r="SVY183" s="80"/>
      <c r="SVZ183" s="4"/>
      <c r="SWA183" s="4"/>
      <c r="SWB183" s="4"/>
      <c r="SWC183" s="4"/>
      <c r="SWD183" s="184"/>
      <c r="SWE183" s="66"/>
      <c r="SWF183" s="83"/>
      <c r="SWG183" s="230"/>
      <c r="SWH183" s="121"/>
      <c r="SWI183" s="80"/>
      <c r="SWJ183" s="4"/>
      <c r="SWK183" s="4"/>
      <c r="SWL183" s="4"/>
      <c r="SWM183" s="4"/>
      <c r="SWN183" s="184"/>
      <c r="SWO183" s="66"/>
      <c r="SWP183" s="83"/>
      <c r="SWQ183" s="230"/>
      <c r="SWR183" s="121"/>
      <c r="SWS183" s="80"/>
      <c r="SWT183" s="4"/>
      <c r="SWU183" s="4"/>
      <c r="SWV183" s="4"/>
      <c r="SWW183" s="4"/>
      <c r="SWX183" s="184"/>
      <c r="SWY183" s="66"/>
      <c r="SWZ183" s="83"/>
      <c r="SXA183" s="230"/>
      <c r="SXB183" s="121"/>
      <c r="SXC183" s="80"/>
      <c r="SXD183" s="4"/>
      <c r="SXE183" s="4"/>
      <c r="SXF183" s="4"/>
      <c r="SXG183" s="4"/>
      <c r="SXH183" s="184"/>
      <c r="SXI183" s="66"/>
      <c r="SXJ183" s="83"/>
      <c r="SXK183" s="230"/>
      <c r="SXL183" s="121"/>
      <c r="SXM183" s="80"/>
      <c r="SXN183" s="4"/>
      <c r="SXO183" s="4"/>
      <c r="SXP183" s="4"/>
      <c r="SXQ183" s="4"/>
      <c r="SXR183" s="184"/>
      <c r="SXS183" s="66"/>
      <c r="SXT183" s="83"/>
      <c r="SXU183" s="230"/>
      <c r="SXV183" s="121"/>
      <c r="SXW183" s="80"/>
      <c r="SXX183" s="4"/>
      <c r="SXY183" s="4"/>
      <c r="SXZ183" s="4"/>
      <c r="SYA183" s="4"/>
      <c r="SYB183" s="184"/>
      <c r="SYC183" s="66"/>
      <c r="SYD183" s="83"/>
      <c r="SYE183" s="230"/>
      <c r="SYF183" s="121"/>
      <c r="SYG183" s="80"/>
      <c r="SYH183" s="4"/>
      <c r="SYI183" s="4"/>
      <c r="SYJ183" s="4"/>
      <c r="SYK183" s="4"/>
      <c r="SYL183" s="184"/>
      <c r="SYM183" s="66"/>
      <c r="SYN183" s="83"/>
      <c r="SYO183" s="230"/>
      <c r="SYP183" s="121"/>
      <c r="SYQ183" s="80"/>
      <c r="SYR183" s="4"/>
      <c r="SYS183" s="4"/>
      <c r="SYT183" s="4"/>
      <c r="SYU183" s="4"/>
      <c r="SYV183" s="184"/>
      <c r="SYW183" s="66"/>
      <c r="SYX183" s="83"/>
      <c r="SYY183" s="230"/>
      <c r="SYZ183" s="121"/>
      <c r="SZA183" s="80"/>
      <c r="SZB183" s="4"/>
      <c r="SZC183" s="4"/>
      <c r="SZD183" s="4"/>
      <c r="SZE183" s="4"/>
      <c r="SZF183" s="184"/>
      <c r="SZG183" s="66"/>
      <c r="SZH183" s="83"/>
      <c r="SZI183" s="230"/>
      <c r="SZJ183" s="121"/>
      <c r="SZK183" s="80"/>
      <c r="SZL183" s="4"/>
      <c r="SZM183" s="4"/>
      <c r="SZN183" s="4"/>
      <c r="SZO183" s="4"/>
      <c r="SZP183" s="184"/>
      <c r="SZQ183" s="66"/>
      <c r="SZR183" s="83"/>
      <c r="SZS183" s="230"/>
      <c r="SZT183" s="121"/>
      <c r="SZU183" s="80"/>
      <c r="SZV183" s="4"/>
      <c r="SZW183" s="4"/>
      <c r="SZX183" s="4"/>
      <c r="SZY183" s="4"/>
      <c r="SZZ183" s="184"/>
      <c r="TAA183" s="66"/>
      <c r="TAB183" s="83"/>
      <c r="TAC183" s="230"/>
      <c r="TAD183" s="121"/>
      <c r="TAE183" s="80"/>
      <c r="TAF183" s="4"/>
      <c r="TAG183" s="4"/>
      <c r="TAH183" s="4"/>
      <c r="TAI183" s="4"/>
      <c r="TAJ183" s="184"/>
      <c r="TAK183" s="66"/>
      <c r="TAL183" s="83"/>
      <c r="TAM183" s="230"/>
      <c r="TAN183" s="121"/>
      <c r="TAO183" s="80"/>
      <c r="TAP183" s="4"/>
      <c r="TAQ183" s="4"/>
      <c r="TAR183" s="4"/>
      <c r="TAS183" s="4"/>
      <c r="TAT183" s="184"/>
      <c r="TAU183" s="66"/>
      <c r="TAV183" s="83"/>
      <c r="TAW183" s="230"/>
      <c r="TAX183" s="121"/>
      <c r="TAY183" s="80"/>
      <c r="TAZ183" s="4"/>
      <c r="TBA183" s="4"/>
      <c r="TBB183" s="4"/>
      <c r="TBC183" s="4"/>
      <c r="TBD183" s="184"/>
      <c r="TBE183" s="66"/>
      <c r="TBF183" s="83"/>
      <c r="TBG183" s="230"/>
      <c r="TBH183" s="121"/>
      <c r="TBI183" s="80"/>
      <c r="TBJ183" s="4"/>
      <c r="TBK183" s="4"/>
      <c r="TBL183" s="4"/>
      <c r="TBM183" s="4"/>
      <c r="TBN183" s="184"/>
      <c r="TBO183" s="66"/>
      <c r="TBP183" s="83"/>
      <c r="TBQ183" s="230"/>
      <c r="TBR183" s="121"/>
      <c r="TBS183" s="80"/>
      <c r="TBT183" s="4"/>
      <c r="TBU183" s="4"/>
      <c r="TBV183" s="4"/>
      <c r="TBW183" s="4"/>
      <c r="TBX183" s="184"/>
      <c r="TBY183" s="66"/>
      <c r="TBZ183" s="83"/>
      <c r="TCA183" s="230"/>
      <c r="TCB183" s="121"/>
      <c r="TCC183" s="80"/>
      <c r="TCD183" s="4"/>
      <c r="TCE183" s="4"/>
      <c r="TCF183" s="4"/>
      <c r="TCG183" s="4"/>
      <c r="TCH183" s="184"/>
      <c r="TCI183" s="66"/>
      <c r="TCJ183" s="83"/>
      <c r="TCK183" s="230"/>
      <c r="TCL183" s="121"/>
      <c r="TCM183" s="80"/>
      <c r="TCN183" s="4"/>
      <c r="TCO183" s="4"/>
      <c r="TCP183" s="4"/>
      <c r="TCQ183" s="4"/>
      <c r="TCR183" s="184"/>
      <c r="TCS183" s="66"/>
      <c r="TCT183" s="83"/>
      <c r="TCU183" s="230"/>
      <c r="TCV183" s="121"/>
      <c r="TCW183" s="80"/>
      <c r="TCX183" s="4"/>
      <c r="TCY183" s="4"/>
      <c r="TCZ183" s="4"/>
      <c r="TDA183" s="4"/>
      <c r="TDB183" s="184"/>
      <c r="TDC183" s="66"/>
      <c r="TDD183" s="83"/>
      <c r="TDE183" s="230"/>
      <c r="TDF183" s="121"/>
      <c r="TDG183" s="80"/>
      <c r="TDH183" s="4"/>
      <c r="TDI183" s="4"/>
      <c r="TDJ183" s="4"/>
      <c r="TDK183" s="4"/>
      <c r="TDL183" s="184"/>
      <c r="TDM183" s="66"/>
      <c r="TDN183" s="83"/>
      <c r="TDO183" s="230"/>
      <c r="TDP183" s="121"/>
      <c r="TDQ183" s="80"/>
      <c r="TDR183" s="4"/>
      <c r="TDS183" s="4"/>
      <c r="TDT183" s="4"/>
      <c r="TDU183" s="4"/>
      <c r="TDV183" s="184"/>
      <c r="TDW183" s="66"/>
      <c r="TDX183" s="83"/>
      <c r="TDY183" s="230"/>
      <c r="TDZ183" s="121"/>
      <c r="TEA183" s="80"/>
      <c r="TEB183" s="4"/>
      <c r="TEC183" s="4"/>
      <c r="TED183" s="4"/>
      <c r="TEE183" s="4"/>
      <c r="TEF183" s="184"/>
      <c r="TEG183" s="66"/>
      <c r="TEH183" s="83"/>
      <c r="TEI183" s="230"/>
      <c r="TEJ183" s="121"/>
      <c r="TEK183" s="80"/>
      <c r="TEL183" s="4"/>
      <c r="TEM183" s="4"/>
      <c r="TEN183" s="4"/>
      <c r="TEO183" s="4"/>
      <c r="TEP183" s="184"/>
      <c r="TEQ183" s="66"/>
      <c r="TER183" s="83"/>
      <c r="TES183" s="230"/>
      <c r="TET183" s="121"/>
      <c r="TEU183" s="80"/>
      <c r="TEV183" s="4"/>
      <c r="TEW183" s="4"/>
      <c r="TEX183" s="4"/>
      <c r="TEY183" s="4"/>
      <c r="TEZ183" s="184"/>
      <c r="TFA183" s="66"/>
      <c r="TFB183" s="83"/>
      <c r="TFC183" s="230"/>
      <c r="TFD183" s="121"/>
      <c r="TFE183" s="80"/>
      <c r="TFF183" s="4"/>
      <c r="TFG183" s="4"/>
      <c r="TFH183" s="4"/>
      <c r="TFI183" s="4"/>
      <c r="TFJ183" s="184"/>
      <c r="TFK183" s="66"/>
      <c r="TFL183" s="83"/>
      <c r="TFM183" s="230"/>
      <c r="TFN183" s="121"/>
      <c r="TFO183" s="80"/>
      <c r="TFP183" s="4"/>
      <c r="TFQ183" s="4"/>
      <c r="TFR183" s="4"/>
      <c r="TFS183" s="4"/>
      <c r="TFT183" s="184"/>
      <c r="TFU183" s="66"/>
      <c r="TFV183" s="83"/>
      <c r="TFW183" s="230"/>
      <c r="TFX183" s="121"/>
      <c r="TFY183" s="80"/>
      <c r="TFZ183" s="4"/>
      <c r="TGA183" s="4"/>
      <c r="TGB183" s="4"/>
      <c r="TGC183" s="4"/>
      <c r="TGD183" s="184"/>
      <c r="TGE183" s="66"/>
      <c r="TGF183" s="83"/>
      <c r="TGG183" s="230"/>
      <c r="TGH183" s="121"/>
      <c r="TGI183" s="80"/>
      <c r="TGJ183" s="4"/>
      <c r="TGK183" s="4"/>
      <c r="TGL183" s="4"/>
      <c r="TGM183" s="4"/>
      <c r="TGN183" s="184"/>
      <c r="TGO183" s="66"/>
      <c r="TGP183" s="83"/>
      <c r="TGQ183" s="230"/>
      <c r="TGR183" s="121"/>
      <c r="TGS183" s="80"/>
      <c r="TGT183" s="4"/>
      <c r="TGU183" s="4"/>
      <c r="TGV183" s="4"/>
      <c r="TGW183" s="4"/>
      <c r="TGX183" s="184"/>
      <c r="TGY183" s="66"/>
      <c r="TGZ183" s="83"/>
      <c r="THA183" s="230"/>
      <c r="THB183" s="121"/>
      <c r="THC183" s="80"/>
      <c r="THD183" s="4"/>
      <c r="THE183" s="4"/>
      <c r="THF183" s="4"/>
      <c r="THG183" s="4"/>
      <c r="THH183" s="184"/>
      <c r="THI183" s="66"/>
      <c r="THJ183" s="83"/>
      <c r="THK183" s="230"/>
      <c r="THL183" s="121"/>
      <c r="THM183" s="80"/>
      <c r="THN183" s="4"/>
      <c r="THO183" s="4"/>
      <c r="THP183" s="4"/>
      <c r="THQ183" s="4"/>
      <c r="THR183" s="184"/>
      <c r="THS183" s="66"/>
      <c r="THT183" s="83"/>
      <c r="THU183" s="230"/>
      <c r="THV183" s="121"/>
      <c r="THW183" s="80"/>
      <c r="THX183" s="4"/>
      <c r="THY183" s="4"/>
      <c r="THZ183" s="4"/>
      <c r="TIA183" s="4"/>
      <c r="TIB183" s="184"/>
      <c r="TIC183" s="66"/>
      <c r="TID183" s="83"/>
      <c r="TIE183" s="230"/>
      <c r="TIF183" s="121"/>
      <c r="TIG183" s="80"/>
      <c r="TIH183" s="4"/>
      <c r="TII183" s="4"/>
      <c r="TIJ183" s="4"/>
      <c r="TIK183" s="4"/>
      <c r="TIL183" s="184"/>
      <c r="TIM183" s="66"/>
      <c r="TIN183" s="83"/>
      <c r="TIO183" s="230"/>
      <c r="TIP183" s="121"/>
      <c r="TIQ183" s="80"/>
      <c r="TIR183" s="4"/>
      <c r="TIS183" s="4"/>
      <c r="TIT183" s="4"/>
      <c r="TIU183" s="4"/>
      <c r="TIV183" s="184"/>
      <c r="TIW183" s="66"/>
      <c r="TIX183" s="83"/>
      <c r="TIY183" s="230"/>
      <c r="TIZ183" s="121"/>
      <c r="TJA183" s="80"/>
      <c r="TJB183" s="4"/>
      <c r="TJC183" s="4"/>
      <c r="TJD183" s="4"/>
      <c r="TJE183" s="4"/>
      <c r="TJF183" s="184"/>
      <c r="TJG183" s="66"/>
      <c r="TJH183" s="83"/>
      <c r="TJI183" s="230"/>
      <c r="TJJ183" s="121"/>
      <c r="TJK183" s="80"/>
      <c r="TJL183" s="4"/>
      <c r="TJM183" s="4"/>
      <c r="TJN183" s="4"/>
      <c r="TJO183" s="4"/>
      <c r="TJP183" s="184"/>
      <c r="TJQ183" s="66"/>
      <c r="TJR183" s="83"/>
      <c r="TJS183" s="230"/>
      <c r="TJT183" s="121"/>
      <c r="TJU183" s="80"/>
      <c r="TJV183" s="4"/>
      <c r="TJW183" s="4"/>
      <c r="TJX183" s="4"/>
      <c r="TJY183" s="4"/>
      <c r="TJZ183" s="184"/>
      <c r="TKA183" s="66"/>
      <c r="TKB183" s="83"/>
      <c r="TKC183" s="230"/>
      <c r="TKD183" s="121"/>
      <c r="TKE183" s="80"/>
      <c r="TKF183" s="4"/>
      <c r="TKG183" s="4"/>
      <c r="TKH183" s="4"/>
      <c r="TKI183" s="4"/>
      <c r="TKJ183" s="184"/>
      <c r="TKK183" s="66"/>
      <c r="TKL183" s="83"/>
      <c r="TKM183" s="230"/>
      <c r="TKN183" s="121"/>
      <c r="TKO183" s="80"/>
      <c r="TKP183" s="4"/>
      <c r="TKQ183" s="4"/>
      <c r="TKR183" s="4"/>
      <c r="TKS183" s="4"/>
      <c r="TKT183" s="184"/>
      <c r="TKU183" s="66"/>
      <c r="TKV183" s="83"/>
      <c r="TKW183" s="230"/>
      <c r="TKX183" s="121"/>
      <c r="TKY183" s="80"/>
      <c r="TKZ183" s="4"/>
      <c r="TLA183" s="4"/>
      <c r="TLB183" s="4"/>
      <c r="TLC183" s="4"/>
      <c r="TLD183" s="184"/>
      <c r="TLE183" s="66"/>
      <c r="TLF183" s="83"/>
      <c r="TLG183" s="230"/>
      <c r="TLH183" s="121"/>
      <c r="TLI183" s="80"/>
      <c r="TLJ183" s="4"/>
      <c r="TLK183" s="4"/>
      <c r="TLL183" s="4"/>
      <c r="TLM183" s="4"/>
      <c r="TLN183" s="184"/>
      <c r="TLO183" s="66"/>
      <c r="TLP183" s="83"/>
      <c r="TLQ183" s="230"/>
      <c r="TLR183" s="121"/>
      <c r="TLS183" s="80"/>
      <c r="TLT183" s="4"/>
      <c r="TLU183" s="4"/>
      <c r="TLV183" s="4"/>
      <c r="TLW183" s="4"/>
      <c r="TLX183" s="184"/>
      <c r="TLY183" s="66"/>
      <c r="TLZ183" s="83"/>
      <c r="TMA183" s="230"/>
      <c r="TMB183" s="121"/>
      <c r="TMC183" s="80"/>
      <c r="TMD183" s="4"/>
      <c r="TME183" s="4"/>
      <c r="TMF183" s="4"/>
      <c r="TMG183" s="4"/>
      <c r="TMH183" s="184"/>
      <c r="TMI183" s="66"/>
      <c r="TMJ183" s="83"/>
      <c r="TMK183" s="230"/>
      <c r="TML183" s="121"/>
      <c r="TMM183" s="80"/>
      <c r="TMN183" s="4"/>
      <c r="TMO183" s="4"/>
      <c r="TMP183" s="4"/>
      <c r="TMQ183" s="4"/>
      <c r="TMR183" s="184"/>
      <c r="TMS183" s="66"/>
      <c r="TMT183" s="83"/>
      <c r="TMU183" s="230"/>
      <c r="TMV183" s="121"/>
      <c r="TMW183" s="80"/>
      <c r="TMX183" s="4"/>
      <c r="TMY183" s="4"/>
      <c r="TMZ183" s="4"/>
      <c r="TNA183" s="4"/>
      <c r="TNB183" s="184"/>
      <c r="TNC183" s="66"/>
      <c r="TND183" s="83"/>
      <c r="TNE183" s="230"/>
      <c r="TNF183" s="121"/>
      <c r="TNG183" s="80"/>
      <c r="TNH183" s="4"/>
      <c r="TNI183" s="4"/>
      <c r="TNJ183" s="4"/>
      <c r="TNK183" s="4"/>
      <c r="TNL183" s="184"/>
      <c r="TNM183" s="66"/>
      <c r="TNN183" s="83"/>
      <c r="TNO183" s="230"/>
      <c r="TNP183" s="121"/>
      <c r="TNQ183" s="80"/>
      <c r="TNR183" s="4"/>
      <c r="TNS183" s="4"/>
      <c r="TNT183" s="4"/>
      <c r="TNU183" s="4"/>
      <c r="TNV183" s="184"/>
      <c r="TNW183" s="66"/>
      <c r="TNX183" s="83"/>
      <c r="TNY183" s="230"/>
      <c r="TNZ183" s="121"/>
      <c r="TOA183" s="80"/>
      <c r="TOB183" s="4"/>
      <c r="TOC183" s="4"/>
      <c r="TOD183" s="4"/>
      <c r="TOE183" s="4"/>
      <c r="TOF183" s="184"/>
      <c r="TOG183" s="66"/>
      <c r="TOH183" s="83"/>
      <c r="TOI183" s="230"/>
      <c r="TOJ183" s="121"/>
      <c r="TOK183" s="80"/>
      <c r="TOL183" s="4"/>
      <c r="TOM183" s="4"/>
      <c r="TON183" s="4"/>
      <c r="TOO183" s="4"/>
      <c r="TOP183" s="184"/>
      <c r="TOQ183" s="66"/>
      <c r="TOR183" s="83"/>
      <c r="TOS183" s="230"/>
      <c r="TOT183" s="121"/>
      <c r="TOU183" s="80"/>
      <c r="TOV183" s="4"/>
      <c r="TOW183" s="4"/>
      <c r="TOX183" s="4"/>
      <c r="TOY183" s="4"/>
      <c r="TOZ183" s="184"/>
      <c r="TPA183" s="66"/>
      <c r="TPB183" s="83"/>
      <c r="TPC183" s="230"/>
      <c r="TPD183" s="121"/>
      <c r="TPE183" s="80"/>
      <c r="TPF183" s="4"/>
      <c r="TPG183" s="4"/>
      <c r="TPH183" s="4"/>
      <c r="TPI183" s="4"/>
      <c r="TPJ183" s="184"/>
      <c r="TPK183" s="66"/>
      <c r="TPL183" s="83"/>
      <c r="TPM183" s="230"/>
      <c r="TPN183" s="121"/>
      <c r="TPO183" s="80"/>
      <c r="TPP183" s="4"/>
      <c r="TPQ183" s="4"/>
      <c r="TPR183" s="4"/>
      <c r="TPS183" s="4"/>
      <c r="TPT183" s="184"/>
      <c r="TPU183" s="66"/>
      <c r="TPV183" s="83"/>
      <c r="TPW183" s="230"/>
      <c r="TPX183" s="121"/>
      <c r="TPY183" s="80"/>
      <c r="TPZ183" s="4"/>
      <c r="TQA183" s="4"/>
      <c r="TQB183" s="4"/>
      <c r="TQC183" s="4"/>
      <c r="TQD183" s="184"/>
      <c r="TQE183" s="66"/>
      <c r="TQF183" s="83"/>
      <c r="TQG183" s="230"/>
      <c r="TQH183" s="121"/>
      <c r="TQI183" s="80"/>
      <c r="TQJ183" s="4"/>
      <c r="TQK183" s="4"/>
      <c r="TQL183" s="4"/>
      <c r="TQM183" s="4"/>
      <c r="TQN183" s="184"/>
      <c r="TQO183" s="66"/>
      <c r="TQP183" s="83"/>
      <c r="TQQ183" s="230"/>
      <c r="TQR183" s="121"/>
      <c r="TQS183" s="80"/>
      <c r="TQT183" s="4"/>
      <c r="TQU183" s="4"/>
      <c r="TQV183" s="4"/>
      <c r="TQW183" s="4"/>
      <c r="TQX183" s="184"/>
      <c r="TQY183" s="66"/>
      <c r="TQZ183" s="83"/>
      <c r="TRA183" s="230"/>
      <c r="TRB183" s="121"/>
      <c r="TRC183" s="80"/>
      <c r="TRD183" s="4"/>
      <c r="TRE183" s="4"/>
      <c r="TRF183" s="4"/>
      <c r="TRG183" s="4"/>
      <c r="TRH183" s="184"/>
      <c r="TRI183" s="66"/>
      <c r="TRJ183" s="83"/>
      <c r="TRK183" s="230"/>
      <c r="TRL183" s="121"/>
      <c r="TRM183" s="80"/>
      <c r="TRN183" s="4"/>
      <c r="TRO183" s="4"/>
      <c r="TRP183" s="4"/>
      <c r="TRQ183" s="4"/>
      <c r="TRR183" s="184"/>
      <c r="TRS183" s="66"/>
      <c r="TRT183" s="83"/>
      <c r="TRU183" s="230"/>
      <c r="TRV183" s="121"/>
      <c r="TRW183" s="80"/>
      <c r="TRX183" s="4"/>
      <c r="TRY183" s="4"/>
      <c r="TRZ183" s="4"/>
      <c r="TSA183" s="4"/>
      <c r="TSB183" s="184"/>
      <c r="TSC183" s="66"/>
      <c r="TSD183" s="83"/>
      <c r="TSE183" s="230"/>
      <c r="TSF183" s="121"/>
      <c r="TSG183" s="80"/>
      <c r="TSH183" s="4"/>
      <c r="TSI183" s="4"/>
      <c r="TSJ183" s="4"/>
      <c r="TSK183" s="4"/>
      <c r="TSL183" s="184"/>
      <c r="TSM183" s="66"/>
      <c r="TSN183" s="83"/>
      <c r="TSO183" s="230"/>
      <c r="TSP183" s="121"/>
      <c r="TSQ183" s="80"/>
      <c r="TSR183" s="4"/>
      <c r="TSS183" s="4"/>
      <c r="TST183" s="4"/>
      <c r="TSU183" s="4"/>
      <c r="TSV183" s="184"/>
      <c r="TSW183" s="66"/>
      <c r="TSX183" s="83"/>
      <c r="TSY183" s="230"/>
      <c r="TSZ183" s="121"/>
      <c r="TTA183" s="80"/>
      <c r="TTB183" s="4"/>
      <c r="TTC183" s="4"/>
      <c r="TTD183" s="4"/>
      <c r="TTE183" s="4"/>
      <c r="TTF183" s="184"/>
      <c r="TTG183" s="66"/>
      <c r="TTH183" s="83"/>
      <c r="TTI183" s="230"/>
      <c r="TTJ183" s="121"/>
      <c r="TTK183" s="80"/>
      <c r="TTL183" s="4"/>
      <c r="TTM183" s="4"/>
      <c r="TTN183" s="4"/>
      <c r="TTO183" s="4"/>
      <c r="TTP183" s="184"/>
      <c r="TTQ183" s="66"/>
      <c r="TTR183" s="83"/>
      <c r="TTS183" s="230"/>
      <c r="TTT183" s="121"/>
      <c r="TTU183" s="80"/>
      <c r="TTV183" s="4"/>
      <c r="TTW183" s="4"/>
      <c r="TTX183" s="4"/>
      <c r="TTY183" s="4"/>
      <c r="TTZ183" s="184"/>
      <c r="TUA183" s="66"/>
      <c r="TUB183" s="83"/>
      <c r="TUC183" s="230"/>
      <c r="TUD183" s="121"/>
      <c r="TUE183" s="80"/>
      <c r="TUF183" s="4"/>
      <c r="TUG183" s="4"/>
      <c r="TUH183" s="4"/>
      <c r="TUI183" s="4"/>
      <c r="TUJ183" s="184"/>
      <c r="TUK183" s="66"/>
      <c r="TUL183" s="83"/>
      <c r="TUM183" s="230"/>
      <c r="TUN183" s="121"/>
      <c r="TUO183" s="80"/>
      <c r="TUP183" s="4"/>
      <c r="TUQ183" s="4"/>
      <c r="TUR183" s="4"/>
      <c r="TUS183" s="4"/>
      <c r="TUT183" s="184"/>
      <c r="TUU183" s="66"/>
      <c r="TUV183" s="83"/>
      <c r="TUW183" s="230"/>
      <c r="TUX183" s="121"/>
      <c r="TUY183" s="80"/>
      <c r="TUZ183" s="4"/>
      <c r="TVA183" s="4"/>
      <c r="TVB183" s="4"/>
      <c r="TVC183" s="4"/>
      <c r="TVD183" s="184"/>
      <c r="TVE183" s="66"/>
      <c r="TVF183" s="83"/>
      <c r="TVG183" s="230"/>
      <c r="TVH183" s="121"/>
      <c r="TVI183" s="80"/>
      <c r="TVJ183" s="4"/>
      <c r="TVK183" s="4"/>
      <c r="TVL183" s="4"/>
      <c r="TVM183" s="4"/>
      <c r="TVN183" s="184"/>
      <c r="TVO183" s="66"/>
      <c r="TVP183" s="83"/>
      <c r="TVQ183" s="230"/>
      <c r="TVR183" s="121"/>
      <c r="TVS183" s="80"/>
      <c r="TVT183" s="4"/>
      <c r="TVU183" s="4"/>
      <c r="TVV183" s="4"/>
      <c r="TVW183" s="4"/>
      <c r="TVX183" s="184"/>
      <c r="TVY183" s="66"/>
      <c r="TVZ183" s="83"/>
      <c r="TWA183" s="230"/>
      <c r="TWB183" s="121"/>
      <c r="TWC183" s="80"/>
      <c r="TWD183" s="4"/>
      <c r="TWE183" s="4"/>
      <c r="TWF183" s="4"/>
      <c r="TWG183" s="4"/>
      <c r="TWH183" s="184"/>
      <c r="TWI183" s="66"/>
      <c r="TWJ183" s="83"/>
      <c r="TWK183" s="230"/>
      <c r="TWL183" s="121"/>
      <c r="TWM183" s="80"/>
      <c r="TWN183" s="4"/>
      <c r="TWO183" s="4"/>
      <c r="TWP183" s="4"/>
      <c r="TWQ183" s="4"/>
      <c r="TWR183" s="184"/>
      <c r="TWS183" s="66"/>
      <c r="TWT183" s="83"/>
      <c r="TWU183" s="230"/>
      <c r="TWV183" s="121"/>
      <c r="TWW183" s="80"/>
      <c r="TWX183" s="4"/>
      <c r="TWY183" s="4"/>
      <c r="TWZ183" s="4"/>
      <c r="TXA183" s="4"/>
      <c r="TXB183" s="184"/>
      <c r="TXC183" s="66"/>
      <c r="TXD183" s="83"/>
      <c r="TXE183" s="230"/>
      <c r="TXF183" s="121"/>
      <c r="TXG183" s="80"/>
      <c r="TXH183" s="4"/>
      <c r="TXI183" s="4"/>
      <c r="TXJ183" s="4"/>
      <c r="TXK183" s="4"/>
      <c r="TXL183" s="184"/>
      <c r="TXM183" s="66"/>
      <c r="TXN183" s="83"/>
      <c r="TXO183" s="230"/>
      <c r="TXP183" s="121"/>
      <c r="TXQ183" s="80"/>
      <c r="TXR183" s="4"/>
      <c r="TXS183" s="4"/>
      <c r="TXT183" s="4"/>
      <c r="TXU183" s="4"/>
      <c r="TXV183" s="184"/>
      <c r="TXW183" s="66"/>
      <c r="TXX183" s="83"/>
      <c r="TXY183" s="230"/>
      <c r="TXZ183" s="121"/>
      <c r="TYA183" s="80"/>
      <c r="TYB183" s="4"/>
      <c r="TYC183" s="4"/>
      <c r="TYD183" s="4"/>
      <c r="TYE183" s="4"/>
      <c r="TYF183" s="184"/>
      <c r="TYG183" s="66"/>
      <c r="TYH183" s="83"/>
      <c r="TYI183" s="230"/>
      <c r="TYJ183" s="121"/>
      <c r="TYK183" s="80"/>
      <c r="TYL183" s="4"/>
      <c r="TYM183" s="4"/>
      <c r="TYN183" s="4"/>
      <c r="TYO183" s="4"/>
      <c r="TYP183" s="184"/>
      <c r="TYQ183" s="66"/>
      <c r="TYR183" s="83"/>
      <c r="TYS183" s="230"/>
      <c r="TYT183" s="121"/>
      <c r="TYU183" s="80"/>
      <c r="TYV183" s="4"/>
      <c r="TYW183" s="4"/>
      <c r="TYX183" s="4"/>
      <c r="TYY183" s="4"/>
      <c r="TYZ183" s="184"/>
      <c r="TZA183" s="66"/>
      <c r="TZB183" s="83"/>
      <c r="TZC183" s="230"/>
      <c r="TZD183" s="121"/>
      <c r="TZE183" s="80"/>
      <c r="TZF183" s="4"/>
      <c r="TZG183" s="4"/>
      <c r="TZH183" s="4"/>
      <c r="TZI183" s="4"/>
      <c r="TZJ183" s="184"/>
      <c r="TZK183" s="66"/>
      <c r="TZL183" s="83"/>
      <c r="TZM183" s="230"/>
      <c r="TZN183" s="121"/>
      <c r="TZO183" s="80"/>
      <c r="TZP183" s="4"/>
      <c r="TZQ183" s="4"/>
      <c r="TZR183" s="4"/>
      <c r="TZS183" s="4"/>
      <c r="TZT183" s="184"/>
      <c r="TZU183" s="66"/>
      <c r="TZV183" s="83"/>
      <c r="TZW183" s="230"/>
      <c r="TZX183" s="121"/>
      <c r="TZY183" s="80"/>
      <c r="TZZ183" s="4"/>
      <c r="UAA183" s="4"/>
      <c r="UAB183" s="4"/>
      <c r="UAC183" s="4"/>
      <c r="UAD183" s="184"/>
      <c r="UAE183" s="66"/>
      <c r="UAF183" s="83"/>
      <c r="UAG183" s="230"/>
      <c r="UAH183" s="121"/>
      <c r="UAI183" s="80"/>
      <c r="UAJ183" s="4"/>
      <c r="UAK183" s="4"/>
      <c r="UAL183" s="4"/>
      <c r="UAM183" s="4"/>
      <c r="UAN183" s="184"/>
      <c r="UAO183" s="66"/>
      <c r="UAP183" s="83"/>
      <c r="UAQ183" s="230"/>
      <c r="UAR183" s="121"/>
      <c r="UAS183" s="80"/>
      <c r="UAT183" s="4"/>
      <c r="UAU183" s="4"/>
      <c r="UAV183" s="4"/>
      <c r="UAW183" s="4"/>
      <c r="UAX183" s="184"/>
      <c r="UAY183" s="66"/>
      <c r="UAZ183" s="83"/>
      <c r="UBA183" s="230"/>
      <c r="UBB183" s="121"/>
      <c r="UBC183" s="80"/>
      <c r="UBD183" s="4"/>
      <c r="UBE183" s="4"/>
      <c r="UBF183" s="4"/>
      <c r="UBG183" s="4"/>
      <c r="UBH183" s="184"/>
      <c r="UBI183" s="66"/>
      <c r="UBJ183" s="83"/>
      <c r="UBK183" s="230"/>
      <c r="UBL183" s="121"/>
      <c r="UBM183" s="80"/>
      <c r="UBN183" s="4"/>
      <c r="UBO183" s="4"/>
      <c r="UBP183" s="4"/>
      <c r="UBQ183" s="4"/>
      <c r="UBR183" s="184"/>
      <c r="UBS183" s="66"/>
      <c r="UBT183" s="83"/>
      <c r="UBU183" s="230"/>
      <c r="UBV183" s="121"/>
      <c r="UBW183" s="80"/>
      <c r="UBX183" s="4"/>
      <c r="UBY183" s="4"/>
      <c r="UBZ183" s="4"/>
      <c r="UCA183" s="4"/>
      <c r="UCB183" s="184"/>
      <c r="UCC183" s="66"/>
      <c r="UCD183" s="83"/>
      <c r="UCE183" s="230"/>
      <c r="UCF183" s="121"/>
      <c r="UCG183" s="80"/>
      <c r="UCH183" s="4"/>
      <c r="UCI183" s="4"/>
      <c r="UCJ183" s="4"/>
      <c r="UCK183" s="4"/>
      <c r="UCL183" s="184"/>
      <c r="UCM183" s="66"/>
      <c r="UCN183" s="83"/>
      <c r="UCO183" s="230"/>
      <c r="UCP183" s="121"/>
      <c r="UCQ183" s="80"/>
      <c r="UCR183" s="4"/>
      <c r="UCS183" s="4"/>
      <c r="UCT183" s="4"/>
      <c r="UCU183" s="4"/>
      <c r="UCV183" s="184"/>
      <c r="UCW183" s="66"/>
      <c r="UCX183" s="83"/>
      <c r="UCY183" s="230"/>
      <c r="UCZ183" s="121"/>
      <c r="UDA183" s="80"/>
      <c r="UDB183" s="4"/>
      <c r="UDC183" s="4"/>
      <c r="UDD183" s="4"/>
      <c r="UDE183" s="4"/>
      <c r="UDF183" s="184"/>
      <c r="UDG183" s="66"/>
      <c r="UDH183" s="83"/>
      <c r="UDI183" s="230"/>
      <c r="UDJ183" s="121"/>
      <c r="UDK183" s="80"/>
      <c r="UDL183" s="4"/>
      <c r="UDM183" s="4"/>
      <c r="UDN183" s="4"/>
      <c r="UDO183" s="4"/>
      <c r="UDP183" s="184"/>
      <c r="UDQ183" s="66"/>
      <c r="UDR183" s="83"/>
      <c r="UDS183" s="230"/>
      <c r="UDT183" s="121"/>
      <c r="UDU183" s="80"/>
      <c r="UDV183" s="4"/>
      <c r="UDW183" s="4"/>
      <c r="UDX183" s="4"/>
      <c r="UDY183" s="4"/>
      <c r="UDZ183" s="184"/>
      <c r="UEA183" s="66"/>
      <c r="UEB183" s="83"/>
      <c r="UEC183" s="230"/>
      <c r="UED183" s="121"/>
      <c r="UEE183" s="80"/>
      <c r="UEF183" s="4"/>
      <c r="UEG183" s="4"/>
      <c r="UEH183" s="4"/>
      <c r="UEI183" s="4"/>
      <c r="UEJ183" s="184"/>
      <c r="UEK183" s="66"/>
      <c r="UEL183" s="83"/>
      <c r="UEM183" s="230"/>
      <c r="UEN183" s="121"/>
      <c r="UEO183" s="80"/>
      <c r="UEP183" s="4"/>
      <c r="UEQ183" s="4"/>
      <c r="UER183" s="4"/>
      <c r="UES183" s="4"/>
      <c r="UET183" s="184"/>
      <c r="UEU183" s="66"/>
      <c r="UEV183" s="83"/>
      <c r="UEW183" s="230"/>
      <c r="UEX183" s="121"/>
      <c r="UEY183" s="80"/>
      <c r="UEZ183" s="4"/>
      <c r="UFA183" s="4"/>
      <c r="UFB183" s="4"/>
      <c r="UFC183" s="4"/>
      <c r="UFD183" s="184"/>
      <c r="UFE183" s="66"/>
      <c r="UFF183" s="83"/>
      <c r="UFG183" s="230"/>
      <c r="UFH183" s="121"/>
      <c r="UFI183" s="80"/>
      <c r="UFJ183" s="4"/>
      <c r="UFK183" s="4"/>
      <c r="UFL183" s="4"/>
      <c r="UFM183" s="4"/>
      <c r="UFN183" s="184"/>
      <c r="UFO183" s="66"/>
      <c r="UFP183" s="83"/>
      <c r="UFQ183" s="230"/>
      <c r="UFR183" s="121"/>
      <c r="UFS183" s="80"/>
      <c r="UFT183" s="4"/>
      <c r="UFU183" s="4"/>
      <c r="UFV183" s="4"/>
      <c r="UFW183" s="4"/>
      <c r="UFX183" s="184"/>
      <c r="UFY183" s="66"/>
      <c r="UFZ183" s="83"/>
      <c r="UGA183" s="230"/>
      <c r="UGB183" s="121"/>
      <c r="UGC183" s="80"/>
      <c r="UGD183" s="4"/>
      <c r="UGE183" s="4"/>
      <c r="UGF183" s="4"/>
      <c r="UGG183" s="4"/>
      <c r="UGH183" s="184"/>
      <c r="UGI183" s="66"/>
      <c r="UGJ183" s="83"/>
      <c r="UGK183" s="230"/>
      <c r="UGL183" s="121"/>
      <c r="UGM183" s="80"/>
      <c r="UGN183" s="4"/>
      <c r="UGO183" s="4"/>
      <c r="UGP183" s="4"/>
      <c r="UGQ183" s="4"/>
      <c r="UGR183" s="184"/>
      <c r="UGS183" s="66"/>
      <c r="UGT183" s="83"/>
      <c r="UGU183" s="230"/>
      <c r="UGV183" s="121"/>
      <c r="UGW183" s="80"/>
      <c r="UGX183" s="4"/>
      <c r="UGY183" s="4"/>
      <c r="UGZ183" s="4"/>
      <c r="UHA183" s="4"/>
      <c r="UHB183" s="184"/>
      <c r="UHC183" s="66"/>
      <c r="UHD183" s="83"/>
      <c r="UHE183" s="230"/>
      <c r="UHF183" s="121"/>
      <c r="UHG183" s="80"/>
      <c r="UHH183" s="4"/>
      <c r="UHI183" s="4"/>
      <c r="UHJ183" s="4"/>
      <c r="UHK183" s="4"/>
      <c r="UHL183" s="184"/>
      <c r="UHM183" s="66"/>
      <c r="UHN183" s="83"/>
      <c r="UHO183" s="230"/>
      <c r="UHP183" s="121"/>
      <c r="UHQ183" s="80"/>
      <c r="UHR183" s="4"/>
      <c r="UHS183" s="4"/>
      <c r="UHT183" s="4"/>
      <c r="UHU183" s="4"/>
      <c r="UHV183" s="184"/>
      <c r="UHW183" s="66"/>
      <c r="UHX183" s="83"/>
      <c r="UHY183" s="230"/>
      <c r="UHZ183" s="121"/>
      <c r="UIA183" s="80"/>
      <c r="UIB183" s="4"/>
      <c r="UIC183" s="4"/>
      <c r="UID183" s="4"/>
      <c r="UIE183" s="4"/>
      <c r="UIF183" s="184"/>
      <c r="UIG183" s="66"/>
      <c r="UIH183" s="83"/>
      <c r="UII183" s="230"/>
      <c r="UIJ183" s="121"/>
      <c r="UIK183" s="80"/>
      <c r="UIL183" s="4"/>
      <c r="UIM183" s="4"/>
      <c r="UIN183" s="4"/>
      <c r="UIO183" s="4"/>
      <c r="UIP183" s="184"/>
      <c r="UIQ183" s="66"/>
      <c r="UIR183" s="83"/>
      <c r="UIS183" s="230"/>
      <c r="UIT183" s="121"/>
      <c r="UIU183" s="80"/>
      <c r="UIV183" s="4"/>
      <c r="UIW183" s="4"/>
      <c r="UIX183" s="4"/>
      <c r="UIY183" s="4"/>
      <c r="UIZ183" s="184"/>
      <c r="UJA183" s="66"/>
      <c r="UJB183" s="83"/>
      <c r="UJC183" s="230"/>
      <c r="UJD183" s="121"/>
      <c r="UJE183" s="80"/>
      <c r="UJF183" s="4"/>
      <c r="UJG183" s="4"/>
      <c r="UJH183" s="4"/>
      <c r="UJI183" s="4"/>
      <c r="UJJ183" s="184"/>
      <c r="UJK183" s="66"/>
      <c r="UJL183" s="83"/>
      <c r="UJM183" s="230"/>
      <c r="UJN183" s="121"/>
      <c r="UJO183" s="80"/>
      <c r="UJP183" s="4"/>
      <c r="UJQ183" s="4"/>
      <c r="UJR183" s="4"/>
      <c r="UJS183" s="4"/>
      <c r="UJT183" s="184"/>
      <c r="UJU183" s="66"/>
      <c r="UJV183" s="83"/>
      <c r="UJW183" s="230"/>
      <c r="UJX183" s="121"/>
      <c r="UJY183" s="80"/>
      <c r="UJZ183" s="4"/>
      <c r="UKA183" s="4"/>
      <c r="UKB183" s="4"/>
      <c r="UKC183" s="4"/>
      <c r="UKD183" s="184"/>
      <c r="UKE183" s="66"/>
      <c r="UKF183" s="83"/>
      <c r="UKG183" s="230"/>
      <c r="UKH183" s="121"/>
      <c r="UKI183" s="80"/>
      <c r="UKJ183" s="4"/>
      <c r="UKK183" s="4"/>
      <c r="UKL183" s="4"/>
      <c r="UKM183" s="4"/>
      <c r="UKN183" s="184"/>
      <c r="UKO183" s="66"/>
      <c r="UKP183" s="83"/>
      <c r="UKQ183" s="230"/>
      <c r="UKR183" s="121"/>
      <c r="UKS183" s="80"/>
      <c r="UKT183" s="4"/>
      <c r="UKU183" s="4"/>
      <c r="UKV183" s="4"/>
      <c r="UKW183" s="4"/>
      <c r="UKX183" s="184"/>
      <c r="UKY183" s="66"/>
      <c r="UKZ183" s="83"/>
      <c r="ULA183" s="230"/>
      <c r="ULB183" s="121"/>
      <c r="ULC183" s="80"/>
      <c r="ULD183" s="4"/>
      <c r="ULE183" s="4"/>
      <c r="ULF183" s="4"/>
      <c r="ULG183" s="4"/>
      <c r="ULH183" s="184"/>
      <c r="ULI183" s="66"/>
      <c r="ULJ183" s="83"/>
      <c r="ULK183" s="230"/>
      <c r="ULL183" s="121"/>
      <c r="ULM183" s="80"/>
      <c r="ULN183" s="4"/>
      <c r="ULO183" s="4"/>
      <c r="ULP183" s="4"/>
      <c r="ULQ183" s="4"/>
      <c r="ULR183" s="184"/>
      <c r="ULS183" s="66"/>
      <c r="ULT183" s="83"/>
      <c r="ULU183" s="230"/>
      <c r="ULV183" s="121"/>
      <c r="ULW183" s="80"/>
      <c r="ULX183" s="4"/>
      <c r="ULY183" s="4"/>
      <c r="ULZ183" s="4"/>
      <c r="UMA183" s="4"/>
      <c r="UMB183" s="184"/>
      <c r="UMC183" s="66"/>
      <c r="UMD183" s="83"/>
      <c r="UME183" s="230"/>
      <c r="UMF183" s="121"/>
      <c r="UMG183" s="80"/>
      <c r="UMH183" s="4"/>
      <c r="UMI183" s="4"/>
      <c r="UMJ183" s="4"/>
      <c r="UMK183" s="4"/>
      <c r="UML183" s="184"/>
      <c r="UMM183" s="66"/>
      <c r="UMN183" s="83"/>
      <c r="UMO183" s="230"/>
      <c r="UMP183" s="121"/>
      <c r="UMQ183" s="80"/>
      <c r="UMR183" s="4"/>
      <c r="UMS183" s="4"/>
      <c r="UMT183" s="4"/>
      <c r="UMU183" s="4"/>
      <c r="UMV183" s="184"/>
      <c r="UMW183" s="66"/>
      <c r="UMX183" s="83"/>
      <c r="UMY183" s="230"/>
      <c r="UMZ183" s="121"/>
      <c r="UNA183" s="80"/>
      <c r="UNB183" s="4"/>
      <c r="UNC183" s="4"/>
      <c r="UND183" s="4"/>
      <c r="UNE183" s="4"/>
      <c r="UNF183" s="184"/>
      <c r="UNG183" s="66"/>
      <c r="UNH183" s="83"/>
      <c r="UNI183" s="230"/>
      <c r="UNJ183" s="121"/>
      <c r="UNK183" s="80"/>
      <c r="UNL183" s="4"/>
      <c r="UNM183" s="4"/>
      <c r="UNN183" s="4"/>
      <c r="UNO183" s="4"/>
      <c r="UNP183" s="184"/>
      <c r="UNQ183" s="66"/>
      <c r="UNR183" s="83"/>
      <c r="UNS183" s="230"/>
      <c r="UNT183" s="121"/>
      <c r="UNU183" s="80"/>
      <c r="UNV183" s="4"/>
      <c r="UNW183" s="4"/>
      <c r="UNX183" s="4"/>
      <c r="UNY183" s="4"/>
      <c r="UNZ183" s="184"/>
      <c r="UOA183" s="66"/>
      <c r="UOB183" s="83"/>
      <c r="UOC183" s="230"/>
      <c r="UOD183" s="121"/>
      <c r="UOE183" s="80"/>
      <c r="UOF183" s="4"/>
      <c r="UOG183" s="4"/>
      <c r="UOH183" s="4"/>
      <c r="UOI183" s="4"/>
      <c r="UOJ183" s="184"/>
      <c r="UOK183" s="66"/>
      <c r="UOL183" s="83"/>
      <c r="UOM183" s="230"/>
      <c r="UON183" s="121"/>
      <c r="UOO183" s="80"/>
      <c r="UOP183" s="4"/>
      <c r="UOQ183" s="4"/>
      <c r="UOR183" s="4"/>
      <c r="UOS183" s="4"/>
      <c r="UOT183" s="184"/>
      <c r="UOU183" s="66"/>
      <c r="UOV183" s="83"/>
      <c r="UOW183" s="230"/>
      <c r="UOX183" s="121"/>
      <c r="UOY183" s="80"/>
      <c r="UOZ183" s="4"/>
      <c r="UPA183" s="4"/>
      <c r="UPB183" s="4"/>
      <c r="UPC183" s="4"/>
      <c r="UPD183" s="184"/>
      <c r="UPE183" s="66"/>
      <c r="UPF183" s="83"/>
      <c r="UPG183" s="230"/>
      <c r="UPH183" s="121"/>
      <c r="UPI183" s="80"/>
      <c r="UPJ183" s="4"/>
      <c r="UPK183" s="4"/>
      <c r="UPL183" s="4"/>
      <c r="UPM183" s="4"/>
      <c r="UPN183" s="184"/>
      <c r="UPO183" s="66"/>
      <c r="UPP183" s="83"/>
      <c r="UPQ183" s="230"/>
      <c r="UPR183" s="121"/>
      <c r="UPS183" s="80"/>
      <c r="UPT183" s="4"/>
      <c r="UPU183" s="4"/>
      <c r="UPV183" s="4"/>
      <c r="UPW183" s="4"/>
      <c r="UPX183" s="184"/>
      <c r="UPY183" s="66"/>
      <c r="UPZ183" s="83"/>
      <c r="UQA183" s="230"/>
      <c r="UQB183" s="121"/>
      <c r="UQC183" s="80"/>
      <c r="UQD183" s="4"/>
      <c r="UQE183" s="4"/>
      <c r="UQF183" s="4"/>
      <c r="UQG183" s="4"/>
      <c r="UQH183" s="184"/>
      <c r="UQI183" s="66"/>
      <c r="UQJ183" s="83"/>
      <c r="UQK183" s="230"/>
      <c r="UQL183" s="121"/>
      <c r="UQM183" s="80"/>
      <c r="UQN183" s="4"/>
      <c r="UQO183" s="4"/>
      <c r="UQP183" s="4"/>
      <c r="UQQ183" s="4"/>
      <c r="UQR183" s="184"/>
      <c r="UQS183" s="66"/>
      <c r="UQT183" s="83"/>
      <c r="UQU183" s="230"/>
      <c r="UQV183" s="121"/>
      <c r="UQW183" s="80"/>
      <c r="UQX183" s="4"/>
      <c r="UQY183" s="4"/>
      <c r="UQZ183" s="4"/>
      <c r="URA183" s="4"/>
      <c r="URB183" s="184"/>
      <c r="URC183" s="66"/>
      <c r="URD183" s="83"/>
      <c r="URE183" s="230"/>
      <c r="URF183" s="121"/>
      <c r="URG183" s="80"/>
      <c r="URH183" s="4"/>
      <c r="URI183" s="4"/>
      <c r="URJ183" s="4"/>
      <c r="URK183" s="4"/>
      <c r="URL183" s="184"/>
      <c r="URM183" s="66"/>
      <c r="URN183" s="83"/>
      <c r="URO183" s="230"/>
      <c r="URP183" s="121"/>
      <c r="URQ183" s="80"/>
      <c r="URR183" s="4"/>
      <c r="URS183" s="4"/>
      <c r="URT183" s="4"/>
      <c r="URU183" s="4"/>
      <c r="URV183" s="184"/>
      <c r="URW183" s="66"/>
      <c r="URX183" s="83"/>
      <c r="URY183" s="230"/>
      <c r="URZ183" s="121"/>
      <c r="USA183" s="80"/>
      <c r="USB183" s="4"/>
      <c r="USC183" s="4"/>
      <c r="USD183" s="4"/>
      <c r="USE183" s="4"/>
      <c r="USF183" s="184"/>
      <c r="USG183" s="66"/>
      <c r="USH183" s="83"/>
      <c r="USI183" s="230"/>
      <c r="USJ183" s="121"/>
      <c r="USK183" s="80"/>
      <c r="USL183" s="4"/>
      <c r="USM183" s="4"/>
      <c r="USN183" s="4"/>
      <c r="USO183" s="4"/>
      <c r="USP183" s="184"/>
      <c r="USQ183" s="66"/>
      <c r="USR183" s="83"/>
      <c r="USS183" s="230"/>
      <c r="UST183" s="121"/>
      <c r="USU183" s="80"/>
      <c r="USV183" s="4"/>
      <c r="USW183" s="4"/>
      <c r="USX183" s="4"/>
      <c r="USY183" s="4"/>
      <c r="USZ183" s="184"/>
      <c r="UTA183" s="66"/>
      <c r="UTB183" s="83"/>
      <c r="UTC183" s="230"/>
      <c r="UTD183" s="121"/>
      <c r="UTE183" s="80"/>
      <c r="UTF183" s="4"/>
      <c r="UTG183" s="4"/>
      <c r="UTH183" s="4"/>
      <c r="UTI183" s="4"/>
      <c r="UTJ183" s="184"/>
      <c r="UTK183" s="66"/>
      <c r="UTL183" s="83"/>
      <c r="UTM183" s="230"/>
      <c r="UTN183" s="121"/>
      <c r="UTO183" s="80"/>
      <c r="UTP183" s="4"/>
      <c r="UTQ183" s="4"/>
      <c r="UTR183" s="4"/>
      <c r="UTS183" s="4"/>
      <c r="UTT183" s="184"/>
      <c r="UTU183" s="66"/>
      <c r="UTV183" s="83"/>
      <c r="UTW183" s="230"/>
      <c r="UTX183" s="121"/>
      <c r="UTY183" s="80"/>
      <c r="UTZ183" s="4"/>
      <c r="UUA183" s="4"/>
      <c r="UUB183" s="4"/>
      <c r="UUC183" s="4"/>
      <c r="UUD183" s="184"/>
      <c r="UUE183" s="66"/>
      <c r="UUF183" s="83"/>
      <c r="UUG183" s="230"/>
      <c r="UUH183" s="121"/>
      <c r="UUI183" s="80"/>
      <c r="UUJ183" s="4"/>
      <c r="UUK183" s="4"/>
      <c r="UUL183" s="4"/>
      <c r="UUM183" s="4"/>
      <c r="UUN183" s="184"/>
      <c r="UUO183" s="66"/>
      <c r="UUP183" s="83"/>
      <c r="UUQ183" s="230"/>
      <c r="UUR183" s="121"/>
      <c r="UUS183" s="80"/>
      <c r="UUT183" s="4"/>
      <c r="UUU183" s="4"/>
      <c r="UUV183" s="4"/>
      <c r="UUW183" s="4"/>
      <c r="UUX183" s="184"/>
      <c r="UUY183" s="66"/>
      <c r="UUZ183" s="83"/>
      <c r="UVA183" s="230"/>
      <c r="UVB183" s="121"/>
      <c r="UVC183" s="80"/>
      <c r="UVD183" s="4"/>
      <c r="UVE183" s="4"/>
      <c r="UVF183" s="4"/>
      <c r="UVG183" s="4"/>
      <c r="UVH183" s="184"/>
      <c r="UVI183" s="66"/>
      <c r="UVJ183" s="83"/>
      <c r="UVK183" s="230"/>
      <c r="UVL183" s="121"/>
      <c r="UVM183" s="80"/>
      <c r="UVN183" s="4"/>
      <c r="UVO183" s="4"/>
      <c r="UVP183" s="4"/>
      <c r="UVQ183" s="4"/>
      <c r="UVR183" s="184"/>
      <c r="UVS183" s="66"/>
      <c r="UVT183" s="83"/>
      <c r="UVU183" s="230"/>
      <c r="UVV183" s="121"/>
      <c r="UVW183" s="80"/>
      <c r="UVX183" s="4"/>
      <c r="UVY183" s="4"/>
      <c r="UVZ183" s="4"/>
      <c r="UWA183" s="4"/>
      <c r="UWB183" s="184"/>
      <c r="UWC183" s="66"/>
      <c r="UWD183" s="83"/>
      <c r="UWE183" s="230"/>
      <c r="UWF183" s="121"/>
      <c r="UWG183" s="80"/>
      <c r="UWH183" s="4"/>
      <c r="UWI183" s="4"/>
      <c r="UWJ183" s="4"/>
      <c r="UWK183" s="4"/>
      <c r="UWL183" s="184"/>
      <c r="UWM183" s="66"/>
      <c r="UWN183" s="83"/>
      <c r="UWO183" s="230"/>
      <c r="UWP183" s="121"/>
      <c r="UWQ183" s="80"/>
      <c r="UWR183" s="4"/>
      <c r="UWS183" s="4"/>
      <c r="UWT183" s="4"/>
      <c r="UWU183" s="4"/>
      <c r="UWV183" s="184"/>
      <c r="UWW183" s="66"/>
      <c r="UWX183" s="83"/>
      <c r="UWY183" s="230"/>
      <c r="UWZ183" s="121"/>
      <c r="UXA183" s="80"/>
      <c r="UXB183" s="4"/>
      <c r="UXC183" s="4"/>
      <c r="UXD183" s="4"/>
      <c r="UXE183" s="4"/>
      <c r="UXF183" s="184"/>
      <c r="UXG183" s="66"/>
      <c r="UXH183" s="83"/>
      <c r="UXI183" s="230"/>
      <c r="UXJ183" s="121"/>
      <c r="UXK183" s="80"/>
      <c r="UXL183" s="4"/>
      <c r="UXM183" s="4"/>
      <c r="UXN183" s="4"/>
      <c r="UXO183" s="4"/>
      <c r="UXP183" s="184"/>
      <c r="UXQ183" s="66"/>
      <c r="UXR183" s="83"/>
      <c r="UXS183" s="230"/>
      <c r="UXT183" s="121"/>
      <c r="UXU183" s="80"/>
      <c r="UXV183" s="4"/>
      <c r="UXW183" s="4"/>
      <c r="UXX183" s="4"/>
      <c r="UXY183" s="4"/>
      <c r="UXZ183" s="184"/>
      <c r="UYA183" s="66"/>
      <c r="UYB183" s="83"/>
      <c r="UYC183" s="230"/>
      <c r="UYD183" s="121"/>
      <c r="UYE183" s="80"/>
      <c r="UYF183" s="4"/>
      <c r="UYG183" s="4"/>
      <c r="UYH183" s="4"/>
      <c r="UYI183" s="4"/>
      <c r="UYJ183" s="184"/>
      <c r="UYK183" s="66"/>
      <c r="UYL183" s="83"/>
      <c r="UYM183" s="230"/>
      <c r="UYN183" s="121"/>
      <c r="UYO183" s="80"/>
      <c r="UYP183" s="4"/>
      <c r="UYQ183" s="4"/>
      <c r="UYR183" s="4"/>
      <c r="UYS183" s="4"/>
      <c r="UYT183" s="184"/>
      <c r="UYU183" s="66"/>
      <c r="UYV183" s="83"/>
      <c r="UYW183" s="230"/>
      <c r="UYX183" s="121"/>
      <c r="UYY183" s="80"/>
      <c r="UYZ183" s="4"/>
      <c r="UZA183" s="4"/>
      <c r="UZB183" s="4"/>
      <c r="UZC183" s="4"/>
      <c r="UZD183" s="184"/>
      <c r="UZE183" s="66"/>
      <c r="UZF183" s="83"/>
      <c r="UZG183" s="230"/>
      <c r="UZH183" s="121"/>
      <c r="UZI183" s="80"/>
      <c r="UZJ183" s="4"/>
      <c r="UZK183" s="4"/>
      <c r="UZL183" s="4"/>
      <c r="UZM183" s="4"/>
      <c r="UZN183" s="184"/>
      <c r="UZO183" s="66"/>
      <c r="UZP183" s="83"/>
      <c r="UZQ183" s="230"/>
      <c r="UZR183" s="121"/>
      <c r="UZS183" s="80"/>
      <c r="UZT183" s="4"/>
      <c r="UZU183" s="4"/>
      <c r="UZV183" s="4"/>
      <c r="UZW183" s="4"/>
      <c r="UZX183" s="184"/>
      <c r="UZY183" s="66"/>
      <c r="UZZ183" s="83"/>
      <c r="VAA183" s="230"/>
      <c r="VAB183" s="121"/>
      <c r="VAC183" s="80"/>
      <c r="VAD183" s="4"/>
      <c r="VAE183" s="4"/>
      <c r="VAF183" s="4"/>
      <c r="VAG183" s="4"/>
      <c r="VAH183" s="184"/>
      <c r="VAI183" s="66"/>
      <c r="VAJ183" s="83"/>
      <c r="VAK183" s="230"/>
      <c r="VAL183" s="121"/>
      <c r="VAM183" s="80"/>
      <c r="VAN183" s="4"/>
      <c r="VAO183" s="4"/>
      <c r="VAP183" s="4"/>
      <c r="VAQ183" s="4"/>
      <c r="VAR183" s="184"/>
      <c r="VAS183" s="66"/>
      <c r="VAT183" s="83"/>
      <c r="VAU183" s="230"/>
      <c r="VAV183" s="121"/>
      <c r="VAW183" s="80"/>
      <c r="VAX183" s="4"/>
      <c r="VAY183" s="4"/>
      <c r="VAZ183" s="4"/>
      <c r="VBA183" s="4"/>
      <c r="VBB183" s="184"/>
      <c r="VBC183" s="66"/>
      <c r="VBD183" s="83"/>
      <c r="VBE183" s="230"/>
      <c r="VBF183" s="121"/>
      <c r="VBG183" s="80"/>
      <c r="VBH183" s="4"/>
      <c r="VBI183" s="4"/>
      <c r="VBJ183" s="4"/>
      <c r="VBK183" s="4"/>
      <c r="VBL183" s="184"/>
      <c r="VBM183" s="66"/>
      <c r="VBN183" s="83"/>
      <c r="VBO183" s="230"/>
      <c r="VBP183" s="121"/>
      <c r="VBQ183" s="80"/>
      <c r="VBR183" s="4"/>
      <c r="VBS183" s="4"/>
      <c r="VBT183" s="4"/>
      <c r="VBU183" s="4"/>
      <c r="VBV183" s="184"/>
      <c r="VBW183" s="66"/>
      <c r="VBX183" s="83"/>
      <c r="VBY183" s="230"/>
      <c r="VBZ183" s="121"/>
      <c r="VCA183" s="80"/>
      <c r="VCB183" s="4"/>
      <c r="VCC183" s="4"/>
      <c r="VCD183" s="4"/>
      <c r="VCE183" s="4"/>
      <c r="VCF183" s="184"/>
      <c r="VCG183" s="66"/>
      <c r="VCH183" s="83"/>
      <c r="VCI183" s="230"/>
      <c r="VCJ183" s="121"/>
      <c r="VCK183" s="80"/>
      <c r="VCL183" s="4"/>
      <c r="VCM183" s="4"/>
      <c r="VCN183" s="4"/>
      <c r="VCO183" s="4"/>
      <c r="VCP183" s="184"/>
      <c r="VCQ183" s="66"/>
      <c r="VCR183" s="83"/>
      <c r="VCS183" s="230"/>
      <c r="VCT183" s="121"/>
      <c r="VCU183" s="80"/>
      <c r="VCV183" s="4"/>
      <c r="VCW183" s="4"/>
      <c r="VCX183" s="4"/>
      <c r="VCY183" s="4"/>
      <c r="VCZ183" s="184"/>
      <c r="VDA183" s="66"/>
      <c r="VDB183" s="83"/>
      <c r="VDC183" s="230"/>
      <c r="VDD183" s="121"/>
      <c r="VDE183" s="80"/>
      <c r="VDF183" s="4"/>
      <c r="VDG183" s="4"/>
      <c r="VDH183" s="4"/>
      <c r="VDI183" s="4"/>
      <c r="VDJ183" s="184"/>
      <c r="VDK183" s="66"/>
      <c r="VDL183" s="83"/>
      <c r="VDM183" s="230"/>
      <c r="VDN183" s="121"/>
      <c r="VDO183" s="80"/>
      <c r="VDP183" s="4"/>
      <c r="VDQ183" s="4"/>
      <c r="VDR183" s="4"/>
      <c r="VDS183" s="4"/>
      <c r="VDT183" s="184"/>
      <c r="VDU183" s="66"/>
      <c r="VDV183" s="83"/>
      <c r="VDW183" s="230"/>
      <c r="VDX183" s="121"/>
      <c r="VDY183" s="80"/>
      <c r="VDZ183" s="4"/>
      <c r="VEA183" s="4"/>
      <c r="VEB183" s="4"/>
      <c r="VEC183" s="4"/>
      <c r="VED183" s="184"/>
      <c r="VEE183" s="66"/>
      <c r="VEF183" s="83"/>
      <c r="VEG183" s="230"/>
      <c r="VEH183" s="121"/>
      <c r="VEI183" s="80"/>
      <c r="VEJ183" s="4"/>
      <c r="VEK183" s="4"/>
      <c r="VEL183" s="4"/>
      <c r="VEM183" s="4"/>
      <c r="VEN183" s="184"/>
      <c r="VEO183" s="66"/>
      <c r="VEP183" s="83"/>
      <c r="VEQ183" s="230"/>
      <c r="VER183" s="121"/>
      <c r="VES183" s="80"/>
      <c r="VET183" s="4"/>
      <c r="VEU183" s="4"/>
      <c r="VEV183" s="4"/>
      <c r="VEW183" s="4"/>
      <c r="VEX183" s="184"/>
      <c r="VEY183" s="66"/>
      <c r="VEZ183" s="83"/>
      <c r="VFA183" s="230"/>
      <c r="VFB183" s="121"/>
      <c r="VFC183" s="80"/>
      <c r="VFD183" s="4"/>
      <c r="VFE183" s="4"/>
      <c r="VFF183" s="4"/>
      <c r="VFG183" s="4"/>
      <c r="VFH183" s="184"/>
      <c r="VFI183" s="66"/>
      <c r="VFJ183" s="83"/>
      <c r="VFK183" s="230"/>
      <c r="VFL183" s="121"/>
      <c r="VFM183" s="80"/>
      <c r="VFN183" s="4"/>
      <c r="VFO183" s="4"/>
      <c r="VFP183" s="4"/>
      <c r="VFQ183" s="4"/>
      <c r="VFR183" s="184"/>
      <c r="VFS183" s="66"/>
      <c r="VFT183" s="83"/>
      <c r="VFU183" s="230"/>
      <c r="VFV183" s="121"/>
      <c r="VFW183" s="80"/>
      <c r="VFX183" s="4"/>
      <c r="VFY183" s="4"/>
      <c r="VFZ183" s="4"/>
      <c r="VGA183" s="4"/>
      <c r="VGB183" s="184"/>
      <c r="VGC183" s="66"/>
      <c r="VGD183" s="83"/>
      <c r="VGE183" s="230"/>
      <c r="VGF183" s="121"/>
      <c r="VGG183" s="80"/>
      <c r="VGH183" s="4"/>
      <c r="VGI183" s="4"/>
      <c r="VGJ183" s="4"/>
      <c r="VGK183" s="4"/>
      <c r="VGL183" s="184"/>
      <c r="VGM183" s="66"/>
      <c r="VGN183" s="83"/>
      <c r="VGO183" s="230"/>
      <c r="VGP183" s="121"/>
      <c r="VGQ183" s="80"/>
      <c r="VGR183" s="4"/>
      <c r="VGS183" s="4"/>
      <c r="VGT183" s="4"/>
      <c r="VGU183" s="4"/>
      <c r="VGV183" s="184"/>
      <c r="VGW183" s="66"/>
      <c r="VGX183" s="83"/>
      <c r="VGY183" s="230"/>
      <c r="VGZ183" s="121"/>
      <c r="VHA183" s="80"/>
      <c r="VHB183" s="4"/>
      <c r="VHC183" s="4"/>
      <c r="VHD183" s="4"/>
      <c r="VHE183" s="4"/>
      <c r="VHF183" s="184"/>
      <c r="VHG183" s="66"/>
      <c r="VHH183" s="83"/>
      <c r="VHI183" s="230"/>
      <c r="VHJ183" s="121"/>
      <c r="VHK183" s="80"/>
      <c r="VHL183" s="4"/>
      <c r="VHM183" s="4"/>
      <c r="VHN183" s="4"/>
      <c r="VHO183" s="4"/>
      <c r="VHP183" s="184"/>
      <c r="VHQ183" s="66"/>
      <c r="VHR183" s="83"/>
      <c r="VHS183" s="230"/>
      <c r="VHT183" s="121"/>
      <c r="VHU183" s="80"/>
      <c r="VHV183" s="4"/>
      <c r="VHW183" s="4"/>
      <c r="VHX183" s="4"/>
      <c r="VHY183" s="4"/>
      <c r="VHZ183" s="184"/>
      <c r="VIA183" s="66"/>
      <c r="VIB183" s="83"/>
      <c r="VIC183" s="230"/>
      <c r="VID183" s="121"/>
      <c r="VIE183" s="80"/>
      <c r="VIF183" s="4"/>
      <c r="VIG183" s="4"/>
      <c r="VIH183" s="4"/>
      <c r="VII183" s="4"/>
      <c r="VIJ183" s="184"/>
      <c r="VIK183" s="66"/>
      <c r="VIL183" s="83"/>
      <c r="VIM183" s="230"/>
      <c r="VIN183" s="121"/>
      <c r="VIO183" s="80"/>
      <c r="VIP183" s="4"/>
      <c r="VIQ183" s="4"/>
      <c r="VIR183" s="4"/>
      <c r="VIS183" s="4"/>
      <c r="VIT183" s="184"/>
      <c r="VIU183" s="66"/>
      <c r="VIV183" s="83"/>
      <c r="VIW183" s="230"/>
      <c r="VIX183" s="121"/>
      <c r="VIY183" s="80"/>
      <c r="VIZ183" s="4"/>
      <c r="VJA183" s="4"/>
      <c r="VJB183" s="4"/>
      <c r="VJC183" s="4"/>
      <c r="VJD183" s="184"/>
      <c r="VJE183" s="66"/>
      <c r="VJF183" s="83"/>
      <c r="VJG183" s="230"/>
      <c r="VJH183" s="121"/>
      <c r="VJI183" s="80"/>
      <c r="VJJ183" s="4"/>
      <c r="VJK183" s="4"/>
      <c r="VJL183" s="4"/>
      <c r="VJM183" s="4"/>
      <c r="VJN183" s="184"/>
      <c r="VJO183" s="66"/>
      <c r="VJP183" s="83"/>
      <c r="VJQ183" s="230"/>
      <c r="VJR183" s="121"/>
      <c r="VJS183" s="80"/>
      <c r="VJT183" s="4"/>
      <c r="VJU183" s="4"/>
      <c r="VJV183" s="4"/>
      <c r="VJW183" s="4"/>
      <c r="VJX183" s="184"/>
      <c r="VJY183" s="66"/>
      <c r="VJZ183" s="83"/>
      <c r="VKA183" s="230"/>
      <c r="VKB183" s="121"/>
      <c r="VKC183" s="80"/>
      <c r="VKD183" s="4"/>
      <c r="VKE183" s="4"/>
      <c r="VKF183" s="4"/>
      <c r="VKG183" s="4"/>
      <c r="VKH183" s="184"/>
      <c r="VKI183" s="66"/>
      <c r="VKJ183" s="83"/>
      <c r="VKK183" s="230"/>
      <c r="VKL183" s="121"/>
      <c r="VKM183" s="80"/>
      <c r="VKN183" s="4"/>
      <c r="VKO183" s="4"/>
      <c r="VKP183" s="4"/>
      <c r="VKQ183" s="4"/>
      <c r="VKR183" s="184"/>
      <c r="VKS183" s="66"/>
      <c r="VKT183" s="83"/>
      <c r="VKU183" s="230"/>
      <c r="VKV183" s="121"/>
      <c r="VKW183" s="80"/>
      <c r="VKX183" s="4"/>
      <c r="VKY183" s="4"/>
      <c r="VKZ183" s="4"/>
      <c r="VLA183" s="4"/>
      <c r="VLB183" s="184"/>
      <c r="VLC183" s="66"/>
      <c r="VLD183" s="83"/>
      <c r="VLE183" s="230"/>
      <c r="VLF183" s="121"/>
      <c r="VLG183" s="80"/>
      <c r="VLH183" s="4"/>
      <c r="VLI183" s="4"/>
      <c r="VLJ183" s="4"/>
      <c r="VLK183" s="4"/>
      <c r="VLL183" s="184"/>
      <c r="VLM183" s="66"/>
      <c r="VLN183" s="83"/>
      <c r="VLO183" s="230"/>
      <c r="VLP183" s="121"/>
      <c r="VLQ183" s="80"/>
      <c r="VLR183" s="4"/>
      <c r="VLS183" s="4"/>
      <c r="VLT183" s="4"/>
      <c r="VLU183" s="4"/>
      <c r="VLV183" s="184"/>
      <c r="VLW183" s="66"/>
      <c r="VLX183" s="83"/>
      <c r="VLY183" s="230"/>
      <c r="VLZ183" s="121"/>
      <c r="VMA183" s="80"/>
      <c r="VMB183" s="4"/>
      <c r="VMC183" s="4"/>
      <c r="VMD183" s="4"/>
      <c r="VME183" s="4"/>
      <c r="VMF183" s="184"/>
      <c r="VMG183" s="66"/>
      <c r="VMH183" s="83"/>
      <c r="VMI183" s="230"/>
      <c r="VMJ183" s="121"/>
      <c r="VMK183" s="80"/>
      <c r="VML183" s="4"/>
      <c r="VMM183" s="4"/>
      <c r="VMN183" s="4"/>
      <c r="VMO183" s="4"/>
      <c r="VMP183" s="184"/>
      <c r="VMQ183" s="66"/>
      <c r="VMR183" s="83"/>
      <c r="VMS183" s="230"/>
      <c r="VMT183" s="121"/>
      <c r="VMU183" s="80"/>
      <c r="VMV183" s="4"/>
      <c r="VMW183" s="4"/>
      <c r="VMX183" s="4"/>
      <c r="VMY183" s="4"/>
      <c r="VMZ183" s="184"/>
      <c r="VNA183" s="66"/>
      <c r="VNB183" s="83"/>
      <c r="VNC183" s="230"/>
      <c r="VND183" s="121"/>
      <c r="VNE183" s="80"/>
      <c r="VNF183" s="4"/>
      <c r="VNG183" s="4"/>
      <c r="VNH183" s="4"/>
      <c r="VNI183" s="4"/>
      <c r="VNJ183" s="184"/>
      <c r="VNK183" s="66"/>
      <c r="VNL183" s="83"/>
      <c r="VNM183" s="230"/>
      <c r="VNN183" s="121"/>
      <c r="VNO183" s="80"/>
      <c r="VNP183" s="4"/>
      <c r="VNQ183" s="4"/>
      <c r="VNR183" s="4"/>
      <c r="VNS183" s="4"/>
      <c r="VNT183" s="184"/>
      <c r="VNU183" s="66"/>
      <c r="VNV183" s="83"/>
      <c r="VNW183" s="230"/>
      <c r="VNX183" s="121"/>
      <c r="VNY183" s="80"/>
      <c r="VNZ183" s="4"/>
      <c r="VOA183" s="4"/>
      <c r="VOB183" s="4"/>
      <c r="VOC183" s="4"/>
      <c r="VOD183" s="184"/>
      <c r="VOE183" s="66"/>
      <c r="VOF183" s="83"/>
      <c r="VOG183" s="230"/>
      <c r="VOH183" s="121"/>
      <c r="VOI183" s="80"/>
      <c r="VOJ183" s="4"/>
      <c r="VOK183" s="4"/>
      <c r="VOL183" s="4"/>
      <c r="VOM183" s="4"/>
      <c r="VON183" s="184"/>
      <c r="VOO183" s="66"/>
      <c r="VOP183" s="83"/>
      <c r="VOQ183" s="230"/>
      <c r="VOR183" s="121"/>
      <c r="VOS183" s="80"/>
      <c r="VOT183" s="4"/>
      <c r="VOU183" s="4"/>
      <c r="VOV183" s="4"/>
      <c r="VOW183" s="4"/>
      <c r="VOX183" s="184"/>
      <c r="VOY183" s="66"/>
      <c r="VOZ183" s="83"/>
      <c r="VPA183" s="230"/>
      <c r="VPB183" s="121"/>
      <c r="VPC183" s="80"/>
      <c r="VPD183" s="4"/>
      <c r="VPE183" s="4"/>
      <c r="VPF183" s="4"/>
      <c r="VPG183" s="4"/>
      <c r="VPH183" s="184"/>
      <c r="VPI183" s="66"/>
      <c r="VPJ183" s="83"/>
      <c r="VPK183" s="230"/>
      <c r="VPL183" s="121"/>
      <c r="VPM183" s="80"/>
      <c r="VPN183" s="4"/>
      <c r="VPO183" s="4"/>
      <c r="VPP183" s="4"/>
      <c r="VPQ183" s="4"/>
      <c r="VPR183" s="184"/>
      <c r="VPS183" s="66"/>
      <c r="VPT183" s="83"/>
      <c r="VPU183" s="230"/>
      <c r="VPV183" s="121"/>
      <c r="VPW183" s="80"/>
      <c r="VPX183" s="4"/>
      <c r="VPY183" s="4"/>
      <c r="VPZ183" s="4"/>
      <c r="VQA183" s="4"/>
      <c r="VQB183" s="184"/>
      <c r="VQC183" s="66"/>
      <c r="VQD183" s="83"/>
      <c r="VQE183" s="230"/>
      <c r="VQF183" s="121"/>
      <c r="VQG183" s="80"/>
      <c r="VQH183" s="4"/>
      <c r="VQI183" s="4"/>
      <c r="VQJ183" s="4"/>
      <c r="VQK183" s="4"/>
      <c r="VQL183" s="184"/>
      <c r="VQM183" s="66"/>
      <c r="VQN183" s="83"/>
      <c r="VQO183" s="230"/>
      <c r="VQP183" s="121"/>
      <c r="VQQ183" s="80"/>
      <c r="VQR183" s="4"/>
      <c r="VQS183" s="4"/>
      <c r="VQT183" s="4"/>
      <c r="VQU183" s="4"/>
      <c r="VQV183" s="184"/>
      <c r="VQW183" s="66"/>
      <c r="VQX183" s="83"/>
      <c r="VQY183" s="230"/>
      <c r="VQZ183" s="121"/>
      <c r="VRA183" s="80"/>
      <c r="VRB183" s="4"/>
      <c r="VRC183" s="4"/>
      <c r="VRD183" s="4"/>
      <c r="VRE183" s="4"/>
      <c r="VRF183" s="184"/>
      <c r="VRG183" s="66"/>
      <c r="VRH183" s="83"/>
      <c r="VRI183" s="230"/>
      <c r="VRJ183" s="121"/>
      <c r="VRK183" s="80"/>
      <c r="VRL183" s="4"/>
      <c r="VRM183" s="4"/>
      <c r="VRN183" s="4"/>
      <c r="VRO183" s="4"/>
      <c r="VRP183" s="184"/>
      <c r="VRQ183" s="66"/>
      <c r="VRR183" s="83"/>
      <c r="VRS183" s="230"/>
      <c r="VRT183" s="121"/>
      <c r="VRU183" s="80"/>
      <c r="VRV183" s="4"/>
      <c r="VRW183" s="4"/>
      <c r="VRX183" s="4"/>
      <c r="VRY183" s="4"/>
      <c r="VRZ183" s="184"/>
      <c r="VSA183" s="66"/>
      <c r="VSB183" s="83"/>
      <c r="VSC183" s="230"/>
      <c r="VSD183" s="121"/>
      <c r="VSE183" s="80"/>
      <c r="VSF183" s="4"/>
      <c r="VSG183" s="4"/>
      <c r="VSH183" s="4"/>
      <c r="VSI183" s="4"/>
      <c r="VSJ183" s="184"/>
      <c r="VSK183" s="66"/>
      <c r="VSL183" s="83"/>
      <c r="VSM183" s="230"/>
      <c r="VSN183" s="121"/>
      <c r="VSO183" s="80"/>
      <c r="VSP183" s="4"/>
      <c r="VSQ183" s="4"/>
      <c r="VSR183" s="4"/>
      <c r="VSS183" s="4"/>
      <c r="VST183" s="184"/>
      <c r="VSU183" s="66"/>
      <c r="VSV183" s="83"/>
      <c r="VSW183" s="230"/>
      <c r="VSX183" s="121"/>
      <c r="VSY183" s="80"/>
      <c r="VSZ183" s="4"/>
      <c r="VTA183" s="4"/>
      <c r="VTB183" s="4"/>
      <c r="VTC183" s="4"/>
      <c r="VTD183" s="184"/>
      <c r="VTE183" s="66"/>
      <c r="VTF183" s="83"/>
      <c r="VTG183" s="230"/>
      <c r="VTH183" s="121"/>
      <c r="VTI183" s="80"/>
      <c r="VTJ183" s="4"/>
      <c r="VTK183" s="4"/>
      <c r="VTL183" s="4"/>
      <c r="VTM183" s="4"/>
      <c r="VTN183" s="184"/>
      <c r="VTO183" s="66"/>
      <c r="VTP183" s="83"/>
      <c r="VTQ183" s="230"/>
      <c r="VTR183" s="121"/>
      <c r="VTS183" s="80"/>
      <c r="VTT183" s="4"/>
      <c r="VTU183" s="4"/>
      <c r="VTV183" s="4"/>
      <c r="VTW183" s="4"/>
      <c r="VTX183" s="184"/>
      <c r="VTY183" s="66"/>
      <c r="VTZ183" s="83"/>
      <c r="VUA183" s="230"/>
      <c r="VUB183" s="121"/>
      <c r="VUC183" s="80"/>
      <c r="VUD183" s="4"/>
      <c r="VUE183" s="4"/>
      <c r="VUF183" s="4"/>
      <c r="VUG183" s="4"/>
      <c r="VUH183" s="184"/>
      <c r="VUI183" s="66"/>
      <c r="VUJ183" s="83"/>
      <c r="VUK183" s="230"/>
      <c r="VUL183" s="121"/>
      <c r="VUM183" s="80"/>
      <c r="VUN183" s="4"/>
      <c r="VUO183" s="4"/>
      <c r="VUP183" s="4"/>
      <c r="VUQ183" s="4"/>
      <c r="VUR183" s="184"/>
      <c r="VUS183" s="66"/>
      <c r="VUT183" s="83"/>
      <c r="VUU183" s="230"/>
      <c r="VUV183" s="121"/>
      <c r="VUW183" s="80"/>
      <c r="VUX183" s="4"/>
      <c r="VUY183" s="4"/>
      <c r="VUZ183" s="4"/>
      <c r="VVA183" s="4"/>
      <c r="VVB183" s="184"/>
      <c r="VVC183" s="66"/>
      <c r="VVD183" s="83"/>
      <c r="VVE183" s="230"/>
      <c r="VVF183" s="121"/>
      <c r="VVG183" s="80"/>
      <c r="VVH183" s="4"/>
      <c r="VVI183" s="4"/>
      <c r="VVJ183" s="4"/>
      <c r="VVK183" s="4"/>
      <c r="VVL183" s="184"/>
      <c r="VVM183" s="66"/>
      <c r="VVN183" s="83"/>
      <c r="VVO183" s="230"/>
      <c r="VVP183" s="121"/>
      <c r="VVQ183" s="80"/>
      <c r="VVR183" s="4"/>
      <c r="VVS183" s="4"/>
      <c r="VVT183" s="4"/>
      <c r="VVU183" s="4"/>
      <c r="VVV183" s="184"/>
      <c r="VVW183" s="66"/>
      <c r="VVX183" s="83"/>
      <c r="VVY183" s="230"/>
      <c r="VVZ183" s="121"/>
      <c r="VWA183" s="80"/>
      <c r="VWB183" s="4"/>
      <c r="VWC183" s="4"/>
      <c r="VWD183" s="4"/>
      <c r="VWE183" s="4"/>
      <c r="VWF183" s="184"/>
      <c r="VWG183" s="66"/>
      <c r="VWH183" s="83"/>
      <c r="VWI183" s="230"/>
      <c r="VWJ183" s="121"/>
      <c r="VWK183" s="80"/>
      <c r="VWL183" s="4"/>
      <c r="VWM183" s="4"/>
      <c r="VWN183" s="4"/>
      <c r="VWO183" s="4"/>
      <c r="VWP183" s="184"/>
      <c r="VWQ183" s="66"/>
      <c r="VWR183" s="83"/>
      <c r="VWS183" s="230"/>
      <c r="VWT183" s="121"/>
      <c r="VWU183" s="80"/>
      <c r="VWV183" s="4"/>
      <c r="VWW183" s="4"/>
      <c r="VWX183" s="4"/>
      <c r="VWY183" s="4"/>
      <c r="VWZ183" s="184"/>
      <c r="VXA183" s="66"/>
      <c r="VXB183" s="83"/>
      <c r="VXC183" s="230"/>
      <c r="VXD183" s="121"/>
      <c r="VXE183" s="80"/>
      <c r="VXF183" s="4"/>
      <c r="VXG183" s="4"/>
      <c r="VXH183" s="4"/>
      <c r="VXI183" s="4"/>
      <c r="VXJ183" s="184"/>
      <c r="VXK183" s="66"/>
      <c r="VXL183" s="83"/>
      <c r="VXM183" s="230"/>
      <c r="VXN183" s="121"/>
      <c r="VXO183" s="80"/>
      <c r="VXP183" s="4"/>
      <c r="VXQ183" s="4"/>
      <c r="VXR183" s="4"/>
      <c r="VXS183" s="4"/>
      <c r="VXT183" s="184"/>
      <c r="VXU183" s="66"/>
      <c r="VXV183" s="83"/>
      <c r="VXW183" s="230"/>
      <c r="VXX183" s="121"/>
      <c r="VXY183" s="80"/>
      <c r="VXZ183" s="4"/>
      <c r="VYA183" s="4"/>
      <c r="VYB183" s="4"/>
      <c r="VYC183" s="4"/>
      <c r="VYD183" s="184"/>
      <c r="VYE183" s="66"/>
      <c r="VYF183" s="83"/>
      <c r="VYG183" s="230"/>
      <c r="VYH183" s="121"/>
      <c r="VYI183" s="80"/>
      <c r="VYJ183" s="4"/>
      <c r="VYK183" s="4"/>
      <c r="VYL183" s="4"/>
      <c r="VYM183" s="4"/>
      <c r="VYN183" s="184"/>
      <c r="VYO183" s="66"/>
      <c r="VYP183" s="83"/>
      <c r="VYQ183" s="230"/>
      <c r="VYR183" s="121"/>
      <c r="VYS183" s="80"/>
      <c r="VYT183" s="4"/>
      <c r="VYU183" s="4"/>
      <c r="VYV183" s="4"/>
      <c r="VYW183" s="4"/>
      <c r="VYX183" s="184"/>
      <c r="VYY183" s="66"/>
      <c r="VYZ183" s="83"/>
      <c r="VZA183" s="230"/>
      <c r="VZB183" s="121"/>
      <c r="VZC183" s="80"/>
      <c r="VZD183" s="4"/>
      <c r="VZE183" s="4"/>
      <c r="VZF183" s="4"/>
      <c r="VZG183" s="4"/>
      <c r="VZH183" s="184"/>
      <c r="VZI183" s="66"/>
      <c r="VZJ183" s="83"/>
      <c r="VZK183" s="230"/>
      <c r="VZL183" s="121"/>
      <c r="VZM183" s="80"/>
      <c r="VZN183" s="4"/>
      <c r="VZO183" s="4"/>
      <c r="VZP183" s="4"/>
      <c r="VZQ183" s="4"/>
      <c r="VZR183" s="184"/>
      <c r="VZS183" s="66"/>
      <c r="VZT183" s="83"/>
      <c r="VZU183" s="230"/>
      <c r="VZV183" s="121"/>
      <c r="VZW183" s="80"/>
      <c r="VZX183" s="4"/>
      <c r="VZY183" s="4"/>
      <c r="VZZ183" s="4"/>
      <c r="WAA183" s="4"/>
      <c r="WAB183" s="184"/>
      <c r="WAC183" s="66"/>
      <c r="WAD183" s="83"/>
      <c r="WAE183" s="230"/>
      <c r="WAF183" s="121"/>
      <c r="WAG183" s="80"/>
      <c r="WAH183" s="4"/>
      <c r="WAI183" s="4"/>
      <c r="WAJ183" s="4"/>
      <c r="WAK183" s="4"/>
      <c r="WAL183" s="184"/>
      <c r="WAM183" s="66"/>
      <c r="WAN183" s="83"/>
      <c r="WAO183" s="230"/>
      <c r="WAP183" s="121"/>
      <c r="WAQ183" s="80"/>
      <c r="WAR183" s="4"/>
      <c r="WAS183" s="4"/>
      <c r="WAT183" s="4"/>
      <c r="WAU183" s="4"/>
      <c r="WAV183" s="184"/>
      <c r="WAW183" s="66"/>
      <c r="WAX183" s="83"/>
      <c r="WAY183" s="230"/>
      <c r="WAZ183" s="121"/>
      <c r="WBA183" s="80"/>
      <c r="WBB183" s="4"/>
      <c r="WBC183" s="4"/>
      <c r="WBD183" s="4"/>
      <c r="WBE183" s="4"/>
      <c r="WBF183" s="184"/>
      <c r="WBG183" s="66"/>
      <c r="WBH183" s="83"/>
      <c r="WBI183" s="230"/>
      <c r="WBJ183" s="121"/>
      <c r="WBK183" s="80"/>
      <c r="WBL183" s="4"/>
      <c r="WBM183" s="4"/>
      <c r="WBN183" s="4"/>
      <c r="WBO183" s="4"/>
      <c r="WBP183" s="184"/>
      <c r="WBQ183" s="66"/>
      <c r="WBR183" s="83"/>
      <c r="WBS183" s="230"/>
      <c r="WBT183" s="121"/>
      <c r="WBU183" s="80"/>
      <c r="WBV183" s="4"/>
      <c r="WBW183" s="4"/>
      <c r="WBX183" s="4"/>
      <c r="WBY183" s="4"/>
      <c r="WBZ183" s="184"/>
      <c r="WCA183" s="66"/>
      <c r="WCB183" s="83"/>
      <c r="WCC183" s="230"/>
      <c r="WCD183" s="121"/>
      <c r="WCE183" s="80"/>
      <c r="WCF183" s="4"/>
      <c r="WCG183" s="4"/>
      <c r="WCH183" s="4"/>
      <c r="WCI183" s="4"/>
      <c r="WCJ183" s="184"/>
      <c r="WCK183" s="66"/>
      <c r="WCL183" s="83"/>
      <c r="WCM183" s="230"/>
      <c r="WCN183" s="121"/>
      <c r="WCO183" s="80"/>
      <c r="WCP183" s="4"/>
      <c r="WCQ183" s="4"/>
      <c r="WCR183" s="4"/>
      <c r="WCS183" s="4"/>
      <c r="WCT183" s="184"/>
      <c r="WCU183" s="66"/>
      <c r="WCV183" s="83"/>
      <c r="WCW183" s="230"/>
      <c r="WCX183" s="121"/>
      <c r="WCY183" s="80"/>
      <c r="WCZ183" s="4"/>
      <c r="WDA183" s="4"/>
      <c r="WDB183" s="4"/>
      <c r="WDC183" s="4"/>
      <c r="WDD183" s="184"/>
      <c r="WDE183" s="66"/>
      <c r="WDF183" s="83"/>
      <c r="WDG183" s="230"/>
      <c r="WDH183" s="121"/>
      <c r="WDI183" s="80"/>
      <c r="WDJ183" s="4"/>
      <c r="WDK183" s="4"/>
      <c r="WDL183" s="4"/>
      <c r="WDM183" s="4"/>
      <c r="WDN183" s="184"/>
      <c r="WDO183" s="66"/>
      <c r="WDP183" s="83"/>
      <c r="WDQ183" s="230"/>
      <c r="WDR183" s="121"/>
      <c r="WDS183" s="80"/>
      <c r="WDT183" s="4"/>
      <c r="WDU183" s="4"/>
      <c r="WDV183" s="4"/>
      <c r="WDW183" s="4"/>
      <c r="WDX183" s="184"/>
      <c r="WDY183" s="66"/>
      <c r="WDZ183" s="83"/>
      <c r="WEA183" s="230"/>
      <c r="WEB183" s="121"/>
      <c r="WEC183" s="80"/>
      <c r="WED183" s="4"/>
      <c r="WEE183" s="4"/>
      <c r="WEF183" s="4"/>
      <c r="WEG183" s="4"/>
      <c r="WEH183" s="184"/>
      <c r="WEI183" s="66"/>
      <c r="WEJ183" s="83"/>
      <c r="WEK183" s="230"/>
      <c r="WEL183" s="121"/>
      <c r="WEM183" s="80"/>
      <c r="WEN183" s="4"/>
      <c r="WEO183" s="4"/>
      <c r="WEP183" s="4"/>
      <c r="WEQ183" s="4"/>
      <c r="WER183" s="184"/>
      <c r="WES183" s="66"/>
      <c r="WET183" s="83"/>
      <c r="WEU183" s="230"/>
      <c r="WEV183" s="121"/>
      <c r="WEW183" s="80"/>
      <c r="WEX183" s="4"/>
      <c r="WEY183" s="4"/>
      <c r="WEZ183" s="4"/>
      <c r="WFA183" s="4"/>
      <c r="WFB183" s="184"/>
      <c r="WFC183" s="66"/>
      <c r="WFD183" s="83"/>
      <c r="WFE183" s="230"/>
      <c r="WFF183" s="121"/>
      <c r="WFG183" s="80"/>
      <c r="WFH183" s="4"/>
      <c r="WFI183" s="4"/>
      <c r="WFJ183" s="4"/>
      <c r="WFK183" s="4"/>
      <c r="WFL183" s="184"/>
      <c r="WFM183" s="66"/>
      <c r="WFN183" s="83"/>
      <c r="WFO183" s="230"/>
      <c r="WFP183" s="121"/>
      <c r="WFQ183" s="80"/>
      <c r="WFR183" s="4"/>
      <c r="WFS183" s="4"/>
      <c r="WFT183" s="4"/>
      <c r="WFU183" s="4"/>
      <c r="WFV183" s="184"/>
      <c r="WFW183" s="66"/>
      <c r="WFX183" s="83"/>
      <c r="WFY183" s="230"/>
      <c r="WFZ183" s="121"/>
      <c r="WGA183" s="80"/>
      <c r="WGB183" s="4"/>
      <c r="WGC183" s="4"/>
      <c r="WGD183" s="4"/>
      <c r="WGE183" s="4"/>
      <c r="WGF183" s="184"/>
      <c r="WGG183" s="66"/>
      <c r="WGH183" s="83"/>
      <c r="WGI183" s="230"/>
      <c r="WGJ183" s="121"/>
      <c r="WGK183" s="80"/>
      <c r="WGL183" s="4"/>
      <c r="WGM183" s="4"/>
      <c r="WGN183" s="4"/>
      <c r="WGO183" s="4"/>
      <c r="WGP183" s="184"/>
      <c r="WGQ183" s="66"/>
      <c r="WGR183" s="83"/>
      <c r="WGS183" s="230"/>
      <c r="WGT183" s="121"/>
      <c r="WGU183" s="80"/>
      <c r="WGV183" s="4"/>
      <c r="WGW183" s="4"/>
      <c r="WGX183" s="4"/>
      <c r="WGY183" s="4"/>
      <c r="WGZ183" s="184"/>
      <c r="WHA183" s="66"/>
      <c r="WHB183" s="83"/>
      <c r="WHC183" s="230"/>
      <c r="WHD183" s="121"/>
      <c r="WHE183" s="80"/>
      <c r="WHF183" s="4"/>
      <c r="WHG183" s="4"/>
      <c r="WHH183" s="4"/>
      <c r="WHI183" s="4"/>
      <c r="WHJ183" s="184"/>
      <c r="WHK183" s="66"/>
      <c r="WHL183" s="83"/>
      <c r="WHM183" s="230"/>
      <c r="WHN183" s="121"/>
      <c r="WHO183" s="80"/>
      <c r="WHP183" s="4"/>
      <c r="WHQ183" s="4"/>
      <c r="WHR183" s="4"/>
      <c r="WHS183" s="4"/>
      <c r="WHT183" s="184"/>
      <c r="WHU183" s="66"/>
      <c r="WHV183" s="83"/>
      <c r="WHW183" s="230"/>
      <c r="WHX183" s="121"/>
      <c r="WHY183" s="80"/>
      <c r="WHZ183" s="4"/>
      <c r="WIA183" s="4"/>
      <c r="WIB183" s="4"/>
      <c r="WIC183" s="4"/>
      <c r="WID183" s="184"/>
      <c r="WIE183" s="66"/>
      <c r="WIF183" s="83"/>
      <c r="WIG183" s="230"/>
      <c r="WIH183" s="121"/>
      <c r="WII183" s="80"/>
      <c r="WIJ183" s="4"/>
      <c r="WIK183" s="4"/>
      <c r="WIL183" s="4"/>
      <c r="WIM183" s="4"/>
      <c r="WIN183" s="184"/>
      <c r="WIO183" s="66"/>
      <c r="WIP183" s="83"/>
      <c r="WIQ183" s="230"/>
      <c r="WIR183" s="121"/>
      <c r="WIS183" s="80"/>
      <c r="WIT183" s="4"/>
      <c r="WIU183" s="4"/>
      <c r="WIV183" s="4"/>
      <c r="WIW183" s="4"/>
      <c r="WIX183" s="184"/>
      <c r="WIY183" s="66"/>
      <c r="WIZ183" s="83"/>
      <c r="WJA183" s="230"/>
      <c r="WJB183" s="121"/>
      <c r="WJC183" s="80"/>
      <c r="WJD183" s="4"/>
      <c r="WJE183" s="4"/>
      <c r="WJF183" s="4"/>
      <c r="WJG183" s="4"/>
      <c r="WJH183" s="184"/>
      <c r="WJI183" s="66"/>
      <c r="WJJ183" s="83"/>
      <c r="WJK183" s="230"/>
      <c r="WJL183" s="121"/>
      <c r="WJM183" s="80"/>
      <c r="WJN183" s="4"/>
      <c r="WJO183" s="4"/>
      <c r="WJP183" s="4"/>
      <c r="WJQ183" s="4"/>
      <c r="WJR183" s="184"/>
      <c r="WJS183" s="66"/>
      <c r="WJT183" s="83"/>
      <c r="WJU183" s="230"/>
      <c r="WJV183" s="121"/>
      <c r="WJW183" s="80"/>
      <c r="WJX183" s="4"/>
      <c r="WJY183" s="4"/>
      <c r="WJZ183" s="4"/>
      <c r="WKA183" s="4"/>
      <c r="WKB183" s="184"/>
      <c r="WKC183" s="66"/>
      <c r="WKD183" s="83"/>
      <c r="WKE183" s="230"/>
      <c r="WKF183" s="121"/>
      <c r="WKG183" s="80"/>
      <c r="WKH183" s="4"/>
      <c r="WKI183" s="4"/>
      <c r="WKJ183" s="4"/>
      <c r="WKK183" s="4"/>
      <c r="WKL183" s="184"/>
      <c r="WKM183" s="66"/>
      <c r="WKN183" s="83"/>
      <c r="WKO183" s="230"/>
      <c r="WKP183" s="121"/>
      <c r="WKQ183" s="80"/>
      <c r="WKR183" s="4"/>
      <c r="WKS183" s="4"/>
      <c r="WKT183" s="4"/>
      <c r="WKU183" s="4"/>
      <c r="WKV183" s="184"/>
      <c r="WKW183" s="66"/>
      <c r="WKX183" s="83"/>
      <c r="WKY183" s="230"/>
      <c r="WKZ183" s="121"/>
      <c r="WLA183" s="80"/>
      <c r="WLB183" s="4"/>
      <c r="WLC183" s="4"/>
      <c r="WLD183" s="4"/>
      <c r="WLE183" s="4"/>
      <c r="WLF183" s="184"/>
      <c r="WLG183" s="66"/>
      <c r="WLH183" s="83"/>
      <c r="WLI183" s="230"/>
      <c r="WLJ183" s="121"/>
      <c r="WLK183" s="80"/>
      <c r="WLL183" s="4"/>
      <c r="WLM183" s="4"/>
      <c r="WLN183" s="4"/>
      <c r="WLO183" s="4"/>
      <c r="WLP183" s="184"/>
      <c r="WLQ183" s="66"/>
      <c r="WLR183" s="83"/>
      <c r="WLS183" s="230"/>
      <c r="WLT183" s="121"/>
      <c r="WLU183" s="80"/>
      <c r="WLV183" s="4"/>
      <c r="WLW183" s="4"/>
      <c r="WLX183" s="4"/>
      <c r="WLY183" s="4"/>
      <c r="WLZ183" s="184"/>
      <c r="WMA183" s="66"/>
      <c r="WMB183" s="83"/>
      <c r="WMC183" s="230"/>
      <c r="WMD183" s="121"/>
      <c r="WME183" s="80"/>
      <c r="WMF183" s="4"/>
      <c r="WMG183" s="4"/>
      <c r="WMH183" s="4"/>
      <c r="WMI183" s="4"/>
      <c r="WMJ183" s="184"/>
      <c r="WMK183" s="66"/>
      <c r="WML183" s="83"/>
      <c r="WMM183" s="230"/>
      <c r="WMN183" s="121"/>
      <c r="WMO183" s="80"/>
      <c r="WMP183" s="4"/>
      <c r="WMQ183" s="4"/>
      <c r="WMR183" s="4"/>
      <c r="WMS183" s="4"/>
      <c r="WMT183" s="184"/>
      <c r="WMU183" s="66"/>
      <c r="WMV183" s="83"/>
      <c r="WMW183" s="230"/>
      <c r="WMX183" s="121"/>
      <c r="WMY183" s="80"/>
      <c r="WMZ183" s="4"/>
      <c r="WNA183" s="4"/>
      <c r="WNB183" s="4"/>
      <c r="WNC183" s="4"/>
      <c r="WND183" s="184"/>
      <c r="WNE183" s="66"/>
      <c r="WNF183" s="83"/>
      <c r="WNG183" s="230"/>
      <c r="WNH183" s="121"/>
      <c r="WNI183" s="80"/>
      <c r="WNJ183" s="4"/>
      <c r="WNK183" s="4"/>
      <c r="WNL183" s="4"/>
      <c r="WNM183" s="4"/>
      <c r="WNN183" s="184"/>
      <c r="WNO183" s="66"/>
      <c r="WNP183" s="83"/>
      <c r="WNQ183" s="230"/>
      <c r="WNR183" s="121"/>
      <c r="WNS183" s="80"/>
      <c r="WNT183" s="4"/>
      <c r="WNU183" s="4"/>
      <c r="WNV183" s="4"/>
      <c r="WNW183" s="4"/>
      <c r="WNX183" s="184"/>
      <c r="WNY183" s="66"/>
      <c r="WNZ183" s="83"/>
      <c r="WOA183" s="230"/>
      <c r="WOB183" s="121"/>
      <c r="WOC183" s="80"/>
      <c r="WOD183" s="4"/>
      <c r="WOE183" s="4"/>
      <c r="WOF183" s="4"/>
      <c r="WOG183" s="4"/>
      <c r="WOH183" s="184"/>
      <c r="WOI183" s="66"/>
      <c r="WOJ183" s="83"/>
      <c r="WOK183" s="230"/>
      <c r="WOL183" s="121"/>
      <c r="WOM183" s="80"/>
      <c r="WON183" s="4"/>
      <c r="WOO183" s="4"/>
      <c r="WOP183" s="4"/>
      <c r="WOQ183" s="4"/>
      <c r="WOR183" s="184"/>
      <c r="WOS183" s="66"/>
      <c r="WOT183" s="83"/>
      <c r="WOU183" s="230"/>
      <c r="WOV183" s="121"/>
      <c r="WOW183" s="80"/>
      <c r="WOX183" s="4"/>
      <c r="WOY183" s="4"/>
      <c r="WOZ183" s="4"/>
      <c r="WPA183" s="4"/>
      <c r="WPB183" s="184"/>
      <c r="WPC183" s="66"/>
      <c r="WPD183" s="83"/>
      <c r="WPE183" s="230"/>
      <c r="WPF183" s="121"/>
      <c r="WPG183" s="80"/>
      <c r="WPH183" s="4"/>
      <c r="WPI183" s="4"/>
      <c r="WPJ183" s="4"/>
      <c r="WPK183" s="4"/>
      <c r="WPL183" s="184"/>
      <c r="WPM183" s="66"/>
      <c r="WPN183" s="83"/>
      <c r="WPO183" s="230"/>
      <c r="WPP183" s="121"/>
      <c r="WPQ183" s="80"/>
      <c r="WPR183" s="4"/>
      <c r="WPS183" s="4"/>
      <c r="WPT183" s="4"/>
      <c r="WPU183" s="4"/>
      <c r="WPV183" s="184"/>
      <c r="WPW183" s="66"/>
      <c r="WPX183" s="83"/>
      <c r="WPY183" s="230"/>
      <c r="WPZ183" s="121"/>
      <c r="WQA183" s="80"/>
      <c r="WQB183" s="4"/>
      <c r="WQC183" s="4"/>
      <c r="WQD183" s="4"/>
      <c r="WQE183" s="4"/>
      <c r="WQF183" s="184"/>
      <c r="WQG183" s="66"/>
      <c r="WQH183" s="83"/>
      <c r="WQI183" s="230"/>
      <c r="WQJ183" s="121"/>
      <c r="WQK183" s="80"/>
      <c r="WQL183" s="4"/>
      <c r="WQM183" s="4"/>
      <c r="WQN183" s="4"/>
      <c r="WQO183" s="4"/>
      <c r="WQP183" s="184"/>
      <c r="WQQ183" s="66"/>
      <c r="WQR183" s="83"/>
      <c r="WQS183" s="230"/>
      <c r="WQT183" s="121"/>
      <c r="WQU183" s="80"/>
      <c r="WQV183" s="4"/>
      <c r="WQW183" s="4"/>
      <c r="WQX183" s="4"/>
      <c r="WQY183" s="4"/>
      <c r="WQZ183" s="184"/>
      <c r="WRA183" s="66"/>
      <c r="WRB183" s="83"/>
      <c r="WRC183" s="230"/>
      <c r="WRD183" s="121"/>
      <c r="WRE183" s="80"/>
      <c r="WRF183" s="4"/>
      <c r="WRG183" s="4"/>
      <c r="WRH183" s="4"/>
      <c r="WRI183" s="4"/>
      <c r="WRJ183" s="184"/>
      <c r="WRK183" s="66"/>
      <c r="WRL183" s="83"/>
      <c r="WRM183" s="230"/>
      <c r="WRN183" s="121"/>
      <c r="WRO183" s="80"/>
      <c r="WRP183" s="4"/>
      <c r="WRQ183" s="4"/>
      <c r="WRR183" s="4"/>
      <c r="WRS183" s="4"/>
      <c r="WRT183" s="184"/>
      <c r="WRU183" s="66"/>
      <c r="WRV183" s="83"/>
      <c r="WRW183" s="230"/>
      <c r="WRX183" s="121"/>
      <c r="WRY183" s="80"/>
      <c r="WRZ183" s="4"/>
      <c r="WSA183" s="4"/>
      <c r="WSB183" s="4"/>
      <c r="WSC183" s="4"/>
      <c r="WSD183" s="184"/>
      <c r="WSE183" s="66"/>
      <c r="WSF183" s="83"/>
      <c r="WSG183" s="230"/>
      <c r="WSH183" s="121"/>
      <c r="WSI183" s="80"/>
      <c r="WSJ183" s="4"/>
      <c r="WSK183" s="4"/>
      <c r="WSL183" s="4"/>
      <c r="WSM183" s="4"/>
      <c r="WSN183" s="184"/>
      <c r="WSO183" s="66"/>
      <c r="WSP183" s="83"/>
      <c r="WSQ183" s="230"/>
      <c r="WSR183" s="121"/>
      <c r="WSS183" s="80"/>
      <c r="WST183" s="4"/>
      <c r="WSU183" s="4"/>
      <c r="WSV183" s="4"/>
      <c r="WSW183" s="4"/>
      <c r="WSX183" s="184"/>
      <c r="WSY183" s="66"/>
      <c r="WSZ183" s="83"/>
      <c r="WTA183" s="230"/>
      <c r="WTB183" s="121"/>
      <c r="WTC183" s="80"/>
      <c r="WTD183" s="4"/>
      <c r="WTE183" s="4"/>
      <c r="WTF183" s="4"/>
      <c r="WTG183" s="4"/>
      <c r="WTH183" s="184"/>
      <c r="WTI183" s="66"/>
      <c r="WTJ183" s="83"/>
      <c r="WTK183" s="230"/>
      <c r="WTL183" s="121"/>
      <c r="WTM183" s="80"/>
      <c r="WTN183" s="4"/>
      <c r="WTO183" s="4"/>
      <c r="WTP183" s="4"/>
      <c r="WTQ183" s="4"/>
      <c r="WTR183" s="184"/>
      <c r="WTS183" s="66"/>
      <c r="WTT183" s="83"/>
      <c r="WTU183" s="230"/>
      <c r="WTV183" s="121"/>
      <c r="WTW183" s="80"/>
      <c r="WTX183" s="4"/>
      <c r="WTY183" s="4"/>
      <c r="WTZ183" s="4"/>
      <c r="WUA183" s="4"/>
      <c r="WUB183" s="184"/>
      <c r="WUC183" s="66"/>
      <c r="WUD183" s="83"/>
      <c r="WUE183" s="230"/>
      <c r="WUF183" s="121"/>
      <c r="WUG183" s="80"/>
      <c r="WUH183" s="4"/>
      <c r="WUI183" s="4"/>
      <c r="WUJ183" s="4"/>
      <c r="WUK183" s="4"/>
      <c r="WUL183" s="184"/>
      <c r="WUM183" s="66"/>
      <c r="WUN183" s="83"/>
      <c r="WUO183" s="230"/>
      <c r="WUP183" s="121"/>
      <c r="WUQ183" s="80"/>
      <c r="WUR183" s="4"/>
      <c r="WUS183" s="4"/>
      <c r="WUT183" s="4"/>
      <c r="WUU183" s="4"/>
      <c r="WUV183" s="184"/>
      <c r="WUW183" s="66"/>
      <c r="WUX183" s="83"/>
      <c r="WUY183" s="230"/>
      <c r="WUZ183" s="121"/>
      <c r="WVA183" s="80"/>
      <c r="WVB183" s="4"/>
      <c r="WVC183" s="4"/>
      <c r="WVD183" s="4"/>
      <c r="WVE183" s="4"/>
      <c r="WVF183" s="184"/>
      <c r="WVG183" s="66"/>
      <c r="WVH183" s="83"/>
      <c r="WVI183" s="230"/>
      <c r="WVJ183" s="121"/>
      <c r="WVK183" s="80"/>
      <c r="WVL183" s="4"/>
      <c r="WVM183" s="4"/>
      <c r="WVN183" s="4"/>
      <c r="WVO183" s="4"/>
      <c r="WVP183" s="184"/>
      <c r="WVQ183" s="66"/>
      <c r="WVR183" s="83"/>
      <c r="WVS183" s="230"/>
      <c r="WVT183" s="121"/>
      <c r="WVU183" s="80"/>
      <c r="WVV183" s="4"/>
      <c r="WVW183" s="4"/>
      <c r="WVX183" s="4"/>
      <c r="WVY183" s="4"/>
      <c r="WVZ183" s="184"/>
      <c r="WWA183" s="66"/>
      <c r="WWB183" s="83"/>
      <c r="WWC183" s="230"/>
      <c r="WWD183" s="121"/>
      <c r="WWE183" s="80"/>
      <c r="WWF183" s="4"/>
      <c r="WWG183" s="4"/>
      <c r="WWH183" s="4"/>
      <c r="WWI183" s="4"/>
      <c r="WWJ183" s="184"/>
      <c r="WWK183" s="66"/>
      <c r="WWL183" s="83"/>
      <c r="WWM183" s="230"/>
      <c r="WWN183" s="121"/>
      <c r="WWO183" s="80"/>
      <c r="WWP183" s="4"/>
      <c r="WWQ183" s="4"/>
      <c r="WWR183" s="4"/>
      <c r="WWS183" s="4"/>
      <c r="WWT183" s="184"/>
      <c r="WWU183" s="66"/>
      <c r="WWV183" s="83"/>
      <c r="WWW183" s="230"/>
      <c r="WWX183" s="121"/>
      <c r="WWY183" s="80"/>
      <c r="WWZ183" s="4"/>
      <c r="WXA183" s="4"/>
      <c r="WXB183" s="4"/>
      <c r="WXC183" s="4"/>
      <c r="WXD183" s="184"/>
      <c r="WXE183" s="66"/>
      <c r="WXF183" s="83"/>
      <c r="WXG183" s="230"/>
      <c r="WXH183" s="121"/>
      <c r="WXI183" s="80"/>
      <c r="WXJ183" s="4"/>
      <c r="WXK183" s="4"/>
      <c r="WXL183" s="4"/>
      <c r="WXM183" s="4"/>
      <c r="WXN183" s="184"/>
      <c r="WXO183" s="66"/>
      <c r="WXP183" s="83"/>
      <c r="WXQ183" s="230"/>
      <c r="WXR183" s="121"/>
      <c r="WXS183" s="80"/>
      <c r="WXT183" s="4"/>
      <c r="WXU183" s="4"/>
      <c r="WXV183" s="4"/>
      <c r="WXW183" s="4"/>
      <c r="WXX183" s="184"/>
      <c r="WXY183" s="66"/>
      <c r="WXZ183" s="83"/>
      <c r="WYA183" s="230"/>
      <c r="WYB183" s="121"/>
      <c r="WYC183" s="80"/>
      <c r="WYD183" s="4"/>
      <c r="WYE183" s="4"/>
      <c r="WYF183" s="4"/>
      <c r="WYG183" s="4"/>
      <c r="WYH183" s="184"/>
      <c r="WYI183" s="66"/>
      <c r="WYJ183" s="83"/>
      <c r="WYK183" s="230"/>
      <c r="WYL183" s="121"/>
      <c r="WYM183" s="80"/>
      <c r="WYN183" s="4"/>
      <c r="WYO183" s="4"/>
      <c r="WYP183" s="4"/>
      <c r="WYQ183" s="4"/>
      <c r="WYR183" s="184"/>
      <c r="WYS183" s="66"/>
      <c r="WYT183" s="83"/>
      <c r="WYU183" s="230"/>
      <c r="WYV183" s="121"/>
      <c r="WYW183" s="80"/>
      <c r="WYX183" s="4"/>
      <c r="WYY183" s="4"/>
      <c r="WYZ183" s="4"/>
      <c r="WZA183" s="4"/>
      <c r="WZB183" s="184"/>
      <c r="WZC183" s="66"/>
      <c r="WZD183" s="83"/>
      <c r="WZE183" s="230"/>
      <c r="WZF183" s="121"/>
      <c r="WZG183" s="80"/>
      <c r="WZH183" s="4"/>
      <c r="WZI183" s="4"/>
      <c r="WZJ183" s="4"/>
      <c r="WZK183" s="4"/>
      <c r="WZL183" s="184"/>
      <c r="WZM183" s="66"/>
      <c r="WZN183" s="83"/>
      <c r="WZO183" s="230"/>
      <c r="WZP183" s="121"/>
      <c r="WZQ183" s="80"/>
      <c r="WZR183" s="4"/>
      <c r="WZS183" s="4"/>
      <c r="WZT183" s="4"/>
      <c r="WZU183" s="4"/>
      <c r="WZV183" s="184"/>
      <c r="WZW183" s="66"/>
      <c r="WZX183" s="83"/>
      <c r="WZY183" s="230"/>
      <c r="WZZ183" s="121"/>
      <c r="XAA183" s="80"/>
      <c r="XAB183" s="4"/>
      <c r="XAC183" s="4"/>
      <c r="XAD183" s="4"/>
      <c r="XAE183" s="4"/>
      <c r="XAF183" s="184"/>
      <c r="XAG183" s="66"/>
      <c r="XAH183" s="83"/>
      <c r="XAI183" s="230"/>
      <c r="XAJ183" s="121"/>
      <c r="XAK183" s="80"/>
      <c r="XAL183" s="4"/>
      <c r="XAM183" s="4"/>
      <c r="XAN183" s="4"/>
      <c r="XAO183" s="4"/>
      <c r="XAP183" s="184"/>
      <c r="XAQ183" s="66"/>
      <c r="XAR183" s="83"/>
      <c r="XAS183" s="230"/>
      <c r="XAT183" s="121"/>
      <c r="XAU183" s="80"/>
      <c r="XAV183" s="4"/>
      <c r="XAW183" s="4"/>
      <c r="XAX183" s="4"/>
      <c r="XAY183" s="4"/>
      <c r="XAZ183" s="184"/>
      <c r="XBA183" s="66"/>
      <c r="XBB183" s="83"/>
      <c r="XBC183" s="230"/>
      <c r="XBD183" s="121"/>
      <c r="XBE183" s="80"/>
      <c r="XBF183" s="4"/>
      <c r="XBG183" s="4"/>
      <c r="XBH183" s="4"/>
      <c r="XBI183" s="4"/>
      <c r="XBJ183" s="184"/>
      <c r="XBK183" s="66"/>
      <c r="XBL183" s="83"/>
      <c r="XBM183" s="230"/>
      <c r="XBN183" s="121"/>
      <c r="XBO183" s="80"/>
      <c r="XBP183" s="4"/>
      <c r="XBQ183" s="4"/>
      <c r="XBR183" s="4"/>
      <c r="XBS183" s="4"/>
      <c r="XBT183" s="184"/>
      <c r="XBU183" s="66"/>
      <c r="XBV183" s="83"/>
      <c r="XBW183" s="230"/>
      <c r="XBX183" s="121"/>
      <c r="XBY183" s="80"/>
      <c r="XBZ183" s="4"/>
      <c r="XCA183" s="4"/>
      <c r="XCB183" s="4"/>
      <c r="XCC183" s="4"/>
      <c r="XCD183" s="184"/>
      <c r="XCE183" s="66"/>
      <c r="XCF183" s="83"/>
      <c r="XCG183" s="230"/>
      <c r="XCH183" s="121"/>
      <c r="XCI183" s="80"/>
      <c r="XCJ183" s="4"/>
      <c r="XCK183" s="4"/>
      <c r="XCL183" s="4"/>
      <c r="XCM183" s="4"/>
      <c r="XCN183" s="184"/>
      <c r="XCO183" s="66"/>
      <c r="XCP183" s="83"/>
      <c r="XCQ183" s="230"/>
      <c r="XCR183" s="121"/>
      <c r="XCS183" s="80"/>
      <c r="XCT183" s="4"/>
      <c r="XCU183" s="4"/>
      <c r="XCV183" s="4"/>
      <c r="XCW183" s="4"/>
      <c r="XCX183" s="184"/>
      <c r="XCY183" s="66"/>
      <c r="XCZ183" s="83"/>
      <c r="XDA183" s="230"/>
      <c r="XDB183" s="121"/>
      <c r="XDC183" s="80"/>
      <c r="XDD183" s="4"/>
      <c r="XDE183" s="4"/>
      <c r="XDF183" s="4"/>
      <c r="XDG183" s="4"/>
      <c r="XDH183" s="184"/>
      <c r="XDI183" s="66"/>
      <c r="XDJ183" s="83"/>
      <c r="XDK183" s="230"/>
      <c r="XDL183" s="121"/>
      <c r="XDM183" s="80"/>
      <c r="XDN183" s="4"/>
      <c r="XDO183" s="4"/>
      <c r="XDP183" s="4"/>
      <c r="XDQ183" s="4"/>
      <c r="XDR183" s="184"/>
      <c r="XDS183" s="66"/>
      <c r="XDT183" s="83"/>
      <c r="XDU183" s="230"/>
      <c r="XDV183" s="121"/>
      <c r="XDW183" s="80"/>
      <c r="XDX183" s="4"/>
      <c r="XDY183" s="4"/>
      <c r="XDZ183" s="4"/>
      <c r="XEA183" s="4"/>
      <c r="XEB183" s="184"/>
      <c r="XEC183" s="66"/>
      <c r="XED183" s="83"/>
      <c r="XEE183" s="230"/>
      <c r="XEF183" s="121"/>
      <c r="XEG183" s="80"/>
      <c r="XEH183" s="4"/>
      <c r="XEI183" s="4"/>
      <c r="XEJ183" s="4"/>
      <c r="XEK183" s="4"/>
      <c r="XEL183" s="184"/>
      <c r="XEM183" s="66"/>
      <c r="XEN183" s="83"/>
      <c r="XEO183" s="230"/>
      <c r="XEP183" s="121"/>
      <c r="XEQ183" s="80"/>
      <c r="XER183" s="4"/>
      <c r="XES183" s="4"/>
      <c r="XET183" s="4"/>
      <c r="XEU183" s="4"/>
      <c r="XEV183" s="184"/>
      <c r="XEW183" s="66"/>
      <c r="XEX183" s="83"/>
      <c r="XEY183" s="230"/>
      <c r="XEZ183" s="121"/>
      <c r="XFA183" s="80"/>
      <c r="XFB183" s="4"/>
      <c r="XFC183" s="4"/>
      <c r="XFD183" s="4"/>
    </row>
    <row r="184" spans="1:16384" s="55" customFormat="1" ht="25.5">
      <c r="A184" s="58" t="s">
        <v>186</v>
      </c>
      <c r="B184" s="182">
        <v>148</v>
      </c>
      <c r="C184" s="182">
        <v>1003</v>
      </c>
      <c r="D184" s="182" t="s">
        <v>318</v>
      </c>
      <c r="E184" s="182">
        <v>321</v>
      </c>
      <c r="F184" s="61"/>
      <c r="G184" s="182"/>
      <c r="H184" s="84">
        <v>60960000</v>
      </c>
      <c r="I184" s="84">
        <v>60960000</v>
      </c>
      <c r="J184" s="84">
        <v>60780000</v>
      </c>
      <c r="K184" s="84">
        <f>I184-J184</f>
        <v>180000</v>
      </c>
      <c r="L184" s="60"/>
      <c r="M184" s="127">
        <f t="shared" si="54"/>
        <v>0</v>
      </c>
      <c r="N184" s="127">
        <f t="shared" si="55"/>
        <v>180000</v>
      </c>
    </row>
    <row r="185" spans="1:16384" s="56" customFormat="1" ht="63.75">
      <c r="A185" s="80" t="s">
        <v>274</v>
      </c>
      <c r="B185" s="4">
        <v>148</v>
      </c>
      <c r="C185" s="4">
        <v>1003</v>
      </c>
      <c r="D185" s="4" t="s">
        <v>273</v>
      </c>
      <c r="E185" s="4" t="s">
        <v>1</v>
      </c>
      <c r="F185" s="3"/>
      <c r="G185" s="66"/>
      <c r="H185" s="83">
        <f>SUM(H186:H186)</f>
        <v>0</v>
      </c>
      <c r="I185" s="83">
        <f>SUM(I186:I186)</f>
        <v>0</v>
      </c>
      <c r="J185" s="121">
        <f>SUM(J186:J186)</f>
        <v>0</v>
      </c>
      <c r="K185" s="83">
        <f>SUM(K186:K186)</f>
        <v>0</v>
      </c>
      <c r="L185" s="50"/>
      <c r="M185" s="127">
        <f t="shared" si="54"/>
        <v>0</v>
      </c>
      <c r="N185" s="53">
        <f t="shared" si="55"/>
        <v>0</v>
      </c>
    </row>
    <row r="186" spans="1:16384" s="176" customFormat="1" ht="25.5">
      <c r="A186" s="58" t="s">
        <v>186</v>
      </c>
      <c r="B186" s="182">
        <v>148</v>
      </c>
      <c r="C186" s="182">
        <v>1003</v>
      </c>
      <c r="D186" s="182" t="s">
        <v>273</v>
      </c>
      <c r="E186" s="182">
        <v>321</v>
      </c>
      <c r="F186" s="61"/>
      <c r="G186" s="182"/>
      <c r="H186" s="84">
        <v>0</v>
      </c>
      <c r="I186" s="84">
        <v>0</v>
      </c>
      <c r="J186" s="84">
        <v>0</v>
      </c>
      <c r="K186" s="247">
        <f>I186-J186</f>
        <v>0</v>
      </c>
      <c r="L186" s="174"/>
      <c r="M186" s="127">
        <f t="shared" si="54"/>
        <v>0</v>
      </c>
      <c r="N186" s="53">
        <f t="shared" si="55"/>
        <v>0</v>
      </c>
    </row>
    <row r="187" spans="1:16384" s="56" customFormat="1" ht="38.25">
      <c r="A187" s="80" t="s">
        <v>267</v>
      </c>
      <c r="B187" s="4">
        <v>148</v>
      </c>
      <c r="C187" s="4">
        <v>1003</v>
      </c>
      <c r="D187" s="4" t="s">
        <v>266</v>
      </c>
      <c r="E187" s="4" t="s">
        <v>1</v>
      </c>
      <c r="F187" s="3"/>
      <c r="G187" s="66"/>
      <c r="H187" s="83">
        <f>SUM(H188:H188)</f>
        <v>1460300000</v>
      </c>
      <c r="I187" s="83">
        <f>SUM(I188:I188)</f>
        <v>1416500000</v>
      </c>
      <c r="J187" s="121">
        <f>SUM(J188:J188)</f>
        <v>1373150000</v>
      </c>
      <c r="K187" s="83">
        <f>SUM(K188:K188)</f>
        <v>43350000</v>
      </c>
      <c r="L187" s="50"/>
      <c r="M187" s="127">
        <f t="shared" si="54"/>
        <v>43800000</v>
      </c>
      <c r="N187" s="53">
        <f t="shared" si="55"/>
        <v>87150000</v>
      </c>
    </row>
    <row r="188" spans="1:16384" s="55" customFormat="1" ht="25.5">
      <c r="A188" s="58" t="s">
        <v>186</v>
      </c>
      <c r="B188" s="182">
        <v>148</v>
      </c>
      <c r="C188" s="182">
        <v>1003</v>
      </c>
      <c r="D188" s="182" t="s">
        <v>266</v>
      </c>
      <c r="E188" s="182">
        <v>321</v>
      </c>
      <c r="F188" s="61"/>
      <c r="G188" s="182"/>
      <c r="H188" s="84">
        <v>1460300000</v>
      </c>
      <c r="I188" s="84">
        <v>1416500000</v>
      </c>
      <c r="J188" s="84">
        <v>1373150000</v>
      </c>
      <c r="K188" s="84">
        <f>I188-J188</f>
        <v>43350000</v>
      </c>
      <c r="L188" s="60"/>
      <c r="M188" s="127">
        <f t="shared" si="54"/>
        <v>43800000</v>
      </c>
      <c r="N188" s="53">
        <f t="shared" si="55"/>
        <v>87150000</v>
      </c>
    </row>
    <row r="189" spans="1:16384" s="56" customFormat="1" ht="25.5">
      <c r="A189" s="80" t="s">
        <v>275</v>
      </c>
      <c r="B189" s="4">
        <v>148</v>
      </c>
      <c r="C189" s="4">
        <v>1004</v>
      </c>
      <c r="D189" s="4">
        <v>2240231440</v>
      </c>
      <c r="E189" s="4" t="s">
        <v>1</v>
      </c>
      <c r="F189" s="3"/>
      <c r="G189" s="66"/>
      <c r="H189" s="83">
        <f>SUM(H190:H190)</f>
        <v>0</v>
      </c>
      <c r="I189" s="83">
        <f>SUM(I190:I190)</f>
        <v>0</v>
      </c>
      <c r="J189" s="121">
        <f>SUM(J190:J190)</f>
        <v>0</v>
      </c>
      <c r="K189" s="83">
        <f>SUM(K190:K190)</f>
        <v>0</v>
      </c>
      <c r="L189" s="50"/>
      <c r="M189" s="127">
        <f t="shared" si="54"/>
        <v>0</v>
      </c>
      <c r="N189" s="53">
        <f t="shared" si="55"/>
        <v>0</v>
      </c>
    </row>
    <row r="190" spans="1:16384" s="55" customFormat="1">
      <c r="A190" s="58" t="s">
        <v>110</v>
      </c>
      <c r="B190" s="182">
        <v>148</v>
      </c>
      <c r="C190" s="182">
        <v>1004</v>
      </c>
      <c r="D190" s="182">
        <v>2240231440</v>
      </c>
      <c r="E190" s="182">
        <v>530</v>
      </c>
      <c r="F190" s="61"/>
      <c r="G190" s="182"/>
      <c r="H190" s="84">
        <v>0</v>
      </c>
      <c r="I190" s="84">
        <v>0</v>
      </c>
      <c r="J190" s="84">
        <v>0</v>
      </c>
      <c r="K190" s="84">
        <f>I190-J190</f>
        <v>0</v>
      </c>
      <c r="L190" s="60"/>
      <c r="M190" s="127">
        <f t="shared" si="54"/>
        <v>0</v>
      </c>
      <c r="N190" s="53">
        <f t="shared" si="55"/>
        <v>0</v>
      </c>
    </row>
    <row r="191" spans="1:16384" s="56" customFormat="1" ht="40.5" customHeight="1">
      <c r="A191" s="80" t="s">
        <v>173</v>
      </c>
      <c r="B191" s="4" t="s">
        <v>0</v>
      </c>
      <c r="C191" s="4" t="s">
        <v>69</v>
      </c>
      <c r="D191" s="4" t="s">
        <v>70</v>
      </c>
      <c r="E191" s="4" t="s">
        <v>1</v>
      </c>
      <c r="F191" s="3" t="s">
        <v>109</v>
      </c>
      <c r="G191" s="66" t="s">
        <v>109</v>
      </c>
      <c r="H191" s="83">
        <f>SUM(H192)</f>
        <v>5939584800</v>
      </c>
      <c r="I191" s="83">
        <f>SUM(I192)</f>
        <v>4259723200</v>
      </c>
      <c r="J191" s="121">
        <f>SUM(J192)</f>
        <v>4259723200</v>
      </c>
      <c r="K191" s="83">
        <f>SUM(K192)</f>
        <v>0</v>
      </c>
      <c r="L191" s="50"/>
      <c r="M191" s="127">
        <f t="shared" si="54"/>
        <v>1679861600</v>
      </c>
      <c r="N191" s="53">
        <f t="shared" si="55"/>
        <v>1679861600</v>
      </c>
    </row>
    <row r="192" spans="1:16384" s="55" customFormat="1">
      <c r="A192" s="58" t="s">
        <v>110</v>
      </c>
      <c r="B192" s="182" t="s">
        <v>0</v>
      </c>
      <c r="C192" s="182" t="s">
        <v>69</v>
      </c>
      <c r="D192" s="182" t="s">
        <v>70</v>
      </c>
      <c r="E192" s="182" t="s">
        <v>71</v>
      </c>
      <c r="F192" s="59" t="s">
        <v>109</v>
      </c>
      <c r="G192" s="96" t="s">
        <v>109</v>
      </c>
      <c r="H192" s="84">
        <v>5939584800</v>
      </c>
      <c r="I192" s="84">
        <v>4259723200</v>
      </c>
      <c r="J192" s="84">
        <v>4259723200</v>
      </c>
      <c r="K192" s="85">
        <f>I192-J192</f>
        <v>0</v>
      </c>
      <c r="L192" s="60"/>
      <c r="M192" s="127">
        <f t="shared" si="54"/>
        <v>1679861600</v>
      </c>
      <c r="N192" s="53">
        <f t="shared" si="55"/>
        <v>1679861600</v>
      </c>
    </row>
    <row r="193" spans="1:14" s="89" customFormat="1" ht="89.25">
      <c r="A193" s="80" t="s">
        <v>247</v>
      </c>
      <c r="B193" s="4" t="s">
        <v>0</v>
      </c>
      <c r="C193" s="4" t="s">
        <v>69</v>
      </c>
      <c r="D193" s="4" t="s">
        <v>72</v>
      </c>
      <c r="E193" s="4" t="s">
        <v>1</v>
      </c>
      <c r="F193" s="3" t="s">
        <v>109</v>
      </c>
      <c r="G193" s="66" t="s">
        <v>109</v>
      </c>
      <c r="H193" s="83">
        <f>SUM(H194)</f>
        <v>107194</v>
      </c>
      <c r="I193" s="83">
        <f>SUM(I194)</f>
        <v>107194</v>
      </c>
      <c r="J193" s="121">
        <f>SUM(J194)</f>
        <v>107194</v>
      </c>
      <c r="K193" s="83">
        <f>SUM(K194)</f>
        <v>0</v>
      </c>
      <c r="L193" s="60"/>
      <c r="M193" s="127">
        <f t="shared" si="54"/>
        <v>0</v>
      </c>
      <c r="N193" s="53">
        <f t="shared" si="55"/>
        <v>0</v>
      </c>
    </row>
    <row r="194" spans="1:14" s="56" customFormat="1" ht="25.5">
      <c r="A194" s="134" t="s">
        <v>196</v>
      </c>
      <c r="B194" s="182" t="s">
        <v>0</v>
      </c>
      <c r="C194" s="182" t="s">
        <v>69</v>
      </c>
      <c r="D194" s="182" t="s">
        <v>72</v>
      </c>
      <c r="E194" s="182" t="s">
        <v>73</v>
      </c>
      <c r="F194" s="82" t="s">
        <v>306</v>
      </c>
      <c r="G194" s="90" t="s">
        <v>223</v>
      </c>
      <c r="H194" s="84">
        <v>107194</v>
      </c>
      <c r="I194" s="84">
        <v>107194</v>
      </c>
      <c r="J194" s="84">
        <v>107194</v>
      </c>
      <c r="K194" s="85">
        <f>I194-J194</f>
        <v>0</v>
      </c>
      <c r="L194" s="50"/>
      <c r="M194" s="127">
        <f t="shared" si="54"/>
        <v>0</v>
      </c>
      <c r="N194" s="53">
        <f t="shared" si="55"/>
        <v>0</v>
      </c>
    </row>
    <row r="195" spans="1:14" s="55" customFormat="1">
      <c r="A195" s="80" t="s">
        <v>174</v>
      </c>
      <c r="B195" s="4" t="s">
        <v>0</v>
      </c>
      <c r="C195" s="4" t="s">
        <v>69</v>
      </c>
      <c r="D195" s="4" t="s">
        <v>74</v>
      </c>
      <c r="E195" s="4" t="s">
        <v>1</v>
      </c>
      <c r="F195" s="3"/>
      <c r="G195" s="66" t="s">
        <v>109</v>
      </c>
      <c r="H195" s="83">
        <f>SUM(H196:H197)</f>
        <v>18928530</v>
      </c>
      <c r="I195" s="83">
        <f>SUM(I196:I197)</f>
        <v>271996.89</v>
      </c>
      <c r="J195" s="121">
        <f>SUM(J196:J197)</f>
        <v>271996.89</v>
      </c>
      <c r="K195" s="121">
        <f>SUM(K196:K197)</f>
        <v>0</v>
      </c>
      <c r="L195" s="60"/>
      <c r="M195" s="127">
        <f t="shared" si="54"/>
        <v>18656533.109999999</v>
      </c>
      <c r="N195" s="53">
        <f t="shared" si="55"/>
        <v>18656533.109999999</v>
      </c>
    </row>
    <row r="196" spans="1:14" s="89" customFormat="1">
      <c r="A196" s="58" t="s">
        <v>94</v>
      </c>
      <c r="B196" s="182" t="s">
        <v>0</v>
      </c>
      <c r="C196" s="182" t="s">
        <v>69</v>
      </c>
      <c r="D196" s="182" t="s">
        <v>74</v>
      </c>
      <c r="E196" s="182" t="s">
        <v>4</v>
      </c>
      <c r="F196" s="59"/>
      <c r="G196" s="96" t="s">
        <v>109</v>
      </c>
      <c r="H196" s="84">
        <v>230</v>
      </c>
      <c r="I196" s="84">
        <v>28.89</v>
      </c>
      <c r="J196" s="84">
        <v>28.89</v>
      </c>
      <c r="K196" s="84">
        <f t="shared" ref="K196:K197" si="70">I196-J196</f>
        <v>0</v>
      </c>
      <c r="L196" s="60"/>
      <c r="M196" s="127">
        <f t="shared" si="54"/>
        <v>201.11</v>
      </c>
      <c r="N196" s="53">
        <f t="shared" si="55"/>
        <v>201.11</v>
      </c>
    </row>
    <row r="197" spans="1:14" s="56" customFormat="1" ht="25.5">
      <c r="A197" s="81" t="s">
        <v>189</v>
      </c>
      <c r="B197" s="182" t="s">
        <v>0</v>
      </c>
      <c r="C197" s="182" t="s">
        <v>69</v>
      </c>
      <c r="D197" s="182" t="s">
        <v>74</v>
      </c>
      <c r="E197" s="182" t="s">
        <v>32</v>
      </c>
      <c r="F197" s="57" t="s">
        <v>109</v>
      </c>
      <c r="G197" s="97" t="s">
        <v>109</v>
      </c>
      <c r="H197" s="84">
        <v>18928300</v>
      </c>
      <c r="I197" s="84">
        <v>271968</v>
      </c>
      <c r="J197" s="84">
        <v>271968</v>
      </c>
      <c r="K197" s="85">
        <f t="shared" si="70"/>
        <v>0</v>
      </c>
      <c r="L197" s="50"/>
      <c r="M197" s="127">
        <f t="shared" si="54"/>
        <v>18656332</v>
      </c>
      <c r="N197" s="53">
        <f t="shared" si="55"/>
        <v>18656332</v>
      </c>
    </row>
    <row r="198" spans="1:14" s="55" customFormat="1" ht="25.5">
      <c r="A198" s="80" t="s">
        <v>175</v>
      </c>
      <c r="B198" s="4" t="s">
        <v>0</v>
      </c>
      <c r="C198" s="4" t="s">
        <v>69</v>
      </c>
      <c r="D198" s="4" t="s">
        <v>75</v>
      </c>
      <c r="E198" s="4" t="s">
        <v>1</v>
      </c>
      <c r="F198" s="3" t="s">
        <v>109</v>
      </c>
      <c r="G198" s="66" t="s">
        <v>109</v>
      </c>
      <c r="H198" s="83">
        <f>SUM(H199:H200)</f>
        <v>7942620</v>
      </c>
      <c r="I198" s="83">
        <f>SUM(I199:I200)</f>
        <v>33324</v>
      </c>
      <c r="J198" s="121">
        <f>SUM(J199:J200)</f>
        <v>33324</v>
      </c>
      <c r="K198" s="83">
        <f>SUM(K199:K200)</f>
        <v>0</v>
      </c>
      <c r="L198" s="60"/>
      <c r="M198" s="127">
        <f t="shared" si="54"/>
        <v>7909296</v>
      </c>
      <c r="N198" s="53">
        <f t="shared" si="55"/>
        <v>7909296</v>
      </c>
    </row>
    <row r="199" spans="1:14" s="106" customFormat="1">
      <c r="A199" s="58" t="s">
        <v>94</v>
      </c>
      <c r="B199" s="182" t="s">
        <v>0</v>
      </c>
      <c r="C199" s="182" t="s">
        <v>69</v>
      </c>
      <c r="D199" s="182" t="s">
        <v>75</v>
      </c>
      <c r="E199" s="182" t="s">
        <v>4</v>
      </c>
      <c r="F199" s="59" t="s">
        <v>109</v>
      </c>
      <c r="G199" s="96" t="s">
        <v>109</v>
      </c>
      <c r="H199" s="84">
        <v>400</v>
      </c>
      <c r="I199" s="84">
        <v>0</v>
      </c>
      <c r="J199" s="84">
        <v>0</v>
      </c>
      <c r="K199" s="84">
        <f t="shared" ref="K199:K200" si="71">I199-J199</f>
        <v>0</v>
      </c>
      <c r="L199" s="105"/>
      <c r="M199" s="127">
        <f t="shared" si="54"/>
        <v>400</v>
      </c>
      <c r="N199" s="53">
        <f t="shared" si="55"/>
        <v>400</v>
      </c>
    </row>
    <row r="200" spans="1:14" s="107" customFormat="1" ht="25.5">
      <c r="A200" s="81" t="s">
        <v>189</v>
      </c>
      <c r="B200" s="182" t="s">
        <v>0</v>
      </c>
      <c r="C200" s="182" t="s">
        <v>69</v>
      </c>
      <c r="D200" s="182" t="s">
        <v>75</v>
      </c>
      <c r="E200" s="182" t="s">
        <v>32</v>
      </c>
      <c r="F200" s="57" t="s">
        <v>109</v>
      </c>
      <c r="G200" s="97" t="s">
        <v>109</v>
      </c>
      <c r="H200" s="84">
        <v>7942220</v>
      </c>
      <c r="I200" s="84">
        <v>33324</v>
      </c>
      <c r="J200" s="84">
        <v>33324</v>
      </c>
      <c r="K200" s="85">
        <f t="shared" si="71"/>
        <v>0</v>
      </c>
      <c r="L200" s="50"/>
      <c r="M200" s="127">
        <f t="shared" si="54"/>
        <v>7908896</v>
      </c>
      <c r="N200" s="53">
        <f t="shared" si="55"/>
        <v>7908896</v>
      </c>
    </row>
    <row r="201" spans="1:14" s="89" customFormat="1" ht="76.5">
      <c r="A201" s="80" t="s">
        <v>176</v>
      </c>
      <c r="B201" s="4" t="s">
        <v>0</v>
      </c>
      <c r="C201" s="4" t="s">
        <v>69</v>
      </c>
      <c r="D201" s="4" t="s">
        <v>76</v>
      </c>
      <c r="E201" s="4" t="s">
        <v>1</v>
      </c>
      <c r="F201" s="3" t="s">
        <v>109</v>
      </c>
      <c r="G201" s="66" t="s">
        <v>109</v>
      </c>
      <c r="H201" s="83">
        <f>SUM(H202:H204)</f>
        <v>39800500</v>
      </c>
      <c r="I201" s="83">
        <f t="shared" ref="I201:K201" si="72">SUM(I202:I204)</f>
        <v>11680000</v>
      </c>
      <c r="J201" s="83">
        <f t="shared" si="72"/>
        <v>11680000</v>
      </c>
      <c r="K201" s="83">
        <f t="shared" si="72"/>
        <v>0</v>
      </c>
      <c r="L201" s="60"/>
      <c r="M201" s="127">
        <f t="shared" si="54"/>
        <v>28120500</v>
      </c>
      <c r="N201" s="53">
        <f t="shared" si="55"/>
        <v>28120500</v>
      </c>
    </row>
    <row r="202" spans="1:14" s="56" customFormat="1">
      <c r="A202" s="58" t="s">
        <v>94</v>
      </c>
      <c r="B202" s="182" t="s">
        <v>0</v>
      </c>
      <c r="C202" s="182" t="s">
        <v>69</v>
      </c>
      <c r="D202" s="182" t="s">
        <v>76</v>
      </c>
      <c r="E202" s="182" t="s">
        <v>4</v>
      </c>
      <c r="F202" s="59" t="s">
        <v>109</v>
      </c>
      <c r="G202" s="96" t="s">
        <v>109</v>
      </c>
      <c r="H202" s="84">
        <v>500</v>
      </c>
      <c r="I202" s="84">
        <v>0</v>
      </c>
      <c r="J202" s="84">
        <v>0</v>
      </c>
      <c r="K202" s="84">
        <f t="shared" ref="K202:K204" si="73">I202-J202</f>
        <v>0</v>
      </c>
      <c r="L202" s="50"/>
      <c r="M202" s="127">
        <f t="shared" si="54"/>
        <v>500</v>
      </c>
      <c r="N202" s="53">
        <f t="shared" si="55"/>
        <v>500</v>
      </c>
    </row>
    <row r="203" spans="1:14" s="54" customFormat="1" ht="25.5">
      <c r="A203" s="81" t="s">
        <v>189</v>
      </c>
      <c r="B203" s="182" t="s">
        <v>0</v>
      </c>
      <c r="C203" s="182" t="s">
        <v>69</v>
      </c>
      <c r="D203" s="182" t="s">
        <v>76</v>
      </c>
      <c r="E203" s="182" t="s">
        <v>32</v>
      </c>
      <c r="F203" s="57" t="s">
        <v>109</v>
      </c>
      <c r="G203" s="97" t="s">
        <v>109</v>
      </c>
      <c r="H203" s="84">
        <v>28200000</v>
      </c>
      <c r="I203" s="84">
        <v>11680000</v>
      </c>
      <c r="J203" s="84">
        <v>11680000</v>
      </c>
      <c r="K203" s="85">
        <f t="shared" si="73"/>
        <v>0</v>
      </c>
      <c r="M203" s="127">
        <f t="shared" si="54"/>
        <v>16520000</v>
      </c>
      <c r="N203" s="53">
        <f t="shared" si="55"/>
        <v>16520000</v>
      </c>
    </row>
    <row r="204" spans="1:14" s="54" customFormat="1" ht="15" customHeight="1">
      <c r="A204" s="81" t="s">
        <v>271</v>
      </c>
      <c r="B204" s="182" t="s">
        <v>0</v>
      </c>
      <c r="C204" s="182" t="s">
        <v>69</v>
      </c>
      <c r="D204" s="182" t="s">
        <v>76</v>
      </c>
      <c r="E204" s="182">
        <v>323</v>
      </c>
      <c r="F204" s="57" t="s">
        <v>109</v>
      </c>
      <c r="G204" s="97" t="s">
        <v>109</v>
      </c>
      <c r="H204" s="84">
        <v>11600000</v>
      </c>
      <c r="I204" s="84">
        <v>0</v>
      </c>
      <c r="J204" s="84">
        <v>0</v>
      </c>
      <c r="K204" s="85">
        <f t="shared" si="73"/>
        <v>0</v>
      </c>
      <c r="L204" s="261"/>
      <c r="M204" s="127">
        <f t="shared" si="54"/>
        <v>11600000</v>
      </c>
      <c r="N204" s="53">
        <f t="shared" si="55"/>
        <v>11600000</v>
      </c>
    </row>
    <row r="205" spans="1:14" s="54" customFormat="1" ht="38.25">
      <c r="A205" s="80" t="s">
        <v>177</v>
      </c>
      <c r="B205" s="4" t="s">
        <v>0</v>
      </c>
      <c r="C205" s="4" t="s">
        <v>69</v>
      </c>
      <c r="D205" s="4" t="s">
        <v>77</v>
      </c>
      <c r="E205" s="4" t="s">
        <v>1</v>
      </c>
      <c r="F205" s="3" t="s">
        <v>109</v>
      </c>
      <c r="G205" s="66" t="s">
        <v>109</v>
      </c>
      <c r="H205" s="83">
        <f>SUM(H206)</f>
        <v>25000</v>
      </c>
      <c r="I205" s="83">
        <f>SUM(I206)</f>
        <v>0</v>
      </c>
      <c r="J205" s="121">
        <f t="shared" ref="J205" si="74">SUM(J206)</f>
        <v>0</v>
      </c>
      <c r="K205" s="83">
        <f>SUM(K206)</f>
        <v>0</v>
      </c>
      <c r="M205" s="127">
        <f t="shared" si="54"/>
        <v>25000</v>
      </c>
      <c r="N205" s="53">
        <f t="shared" si="55"/>
        <v>25000</v>
      </c>
    </row>
    <row r="206" spans="1:14" s="56" customFormat="1" ht="25.5">
      <c r="A206" s="81" t="s">
        <v>189</v>
      </c>
      <c r="B206" s="182" t="s">
        <v>0</v>
      </c>
      <c r="C206" s="182" t="s">
        <v>69</v>
      </c>
      <c r="D206" s="182" t="s">
        <v>77</v>
      </c>
      <c r="E206" s="182" t="s">
        <v>32</v>
      </c>
      <c r="F206" s="57" t="s">
        <v>109</v>
      </c>
      <c r="G206" s="97" t="s">
        <v>109</v>
      </c>
      <c r="H206" s="84">
        <v>25000</v>
      </c>
      <c r="I206" s="84">
        <v>0</v>
      </c>
      <c r="J206" s="84">
        <v>0</v>
      </c>
      <c r="K206" s="85">
        <f>I206-J206</f>
        <v>0</v>
      </c>
      <c r="L206" s="50"/>
      <c r="M206" s="127">
        <f t="shared" si="54"/>
        <v>25000</v>
      </c>
      <c r="N206" s="53">
        <f t="shared" si="55"/>
        <v>25000</v>
      </c>
    </row>
    <row r="207" spans="1:14" s="56" customFormat="1" ht="38.25">
      <c r="A207" s="80" t="s">
        <v>178</v>
      </c>
      <c r="B207" s="4" t="s">
        <v>0</v>
      </c>
      <c r="C207" s="4" t="s">
        <v>69</v>
      </c>
      <c r="D207" s="4" t="s">
        <v>78</v>
      </c>
      <c r="E207" s="4" t="s">
        <v>1</v>
      </c>
      <c r="F207" s="3" t="s">
        <v>109</v>
      </c>
      <c r="G207" s="66" t="s">
        <v>109</v>
      </c>
      <c r="H207" s="83">
        <f>SUM(H208:H209)</f>
        <v>17372000</v>
      </c>
      <c r="I207" s="83">
        <f t="shared" ref="I207:K207" si="75">SUM(I208:I209)</f>
        <v>855983</v>
      </c>
      <c r="J207" s="83">
        <f t="shared" si="75"/>
        <v>823983</v>
      </c>
      <c r="K207" s="83">
        <f t="shared" si="75"/>
        <v>32000</v>
      </c>
      <c r="L207" s="50"/>
      <c r="M207" s="127">
        <f t="shared" si="54"/>
        <v>16516017</v>
      </c>
      <c r="N207" s="53">
        <f t="shared" si="55"/>
        <v>16548017</v>
      </c>
    </row>
    <row r="208" spans="1:14" s="56" customFormat="1">
      <c r="A208" s="58" t="s">
        <v>94</v>
      </c>
      <c r="B208" s="182" t="s">
        <v>0</v>
      </c>
      <c r="C208" s="182" t="s">
        <v>69</v>
      </c>
      <c r="D208" s="182" t="s">
        <v>78</v>
      </c>
      <c r="E208" s="182" t="s">
        <v>4</v>
      </c>
      <c r="F208" s="59" t="s">
        <v>109</v>
      </c>
      <c r="G208" s="96" t="s">
        <v>109</v>
      </c>
      <c r="H208" s="84">
        <v>7000</v>
      </c>
      <c r="I208" s="84">
        <v>0</v>
      </c>
      <c r="J208" s="84">
        <v>0</v>
      </c>
      <c r="K208" s="84">
        <f t="shared" ref="K208:K209" si="76">I208-J208</f>
        <v>0</v>
      </c>
      <c r="L208" s="50"/>
      <c r="M208" s="127">
        <f t="shared" si="54"/>
        <v>7000</v>
      </c>
      <c r="N208" s="53">
        <f t="shared" si="55"/>
        <v>7000</v>
      </c>
    </row>
    <row r="209" spans="1:14" s="54" customFormat="1" ht="25.5">
      <c r="A209" s="58" t="s">
        <v>186</v>
      </c>
      <c r="B209" s="182" t="s">
        <v>0</v>
      </c>
      <c r="C209" s="182" t="s">
        <v>69</v>
      </c>
      <c r="D209" s="182" t="s">
        <v>78</v>
      </c>
      <c r="E209" s="182" t="s">
        <v>7</v>
      </c>
      <c r="F209" s="59" t="s">
        <v>109</v>
      </c>
      <c r="G209" s="96" t="s">
        <v>109</v>
      </c>
      <c r="H209" s="84">
        <v>17365000</v>
      </c>
      <c r="I209" s="84">
        <v>855983</v>
      </c>
      <c r="J209" s="84">
        <v>823983</v>
      </c>
      <c r="K209" s="84">
        <f t="shared" si="76"/>
        <v>32000</v>
      </c>
      <c r="M209" s="127">
        <f t="shared" si="54"/>
        <v>16509017</v>
      </c>
      <c r="N209" s="53">
        <f t="shared" si="55"/>
        <v>16541017</v>
      </c>
    </row>
    <row r="210" spans="1:14" s="56" customFormat="1" ht="38.25">
      <c r="A210" s="80" t="s">
        <v>281</v>
      </c>
      <c r="B210" s="4" t="s">
        <v>0</v>
      </c>
      <c r="C210" s="4" t="s">
        <v>69</v>
      </c>
      <c r="D210" s="4">
        <v>2240271520</v>
      </c>
      <c r="E210" s="4" t="s">
        <v>1</v>
      </c>
      <c r="F210" s="3" t="s">
        <v>109</v>
      </c>
      <c r="G210" s="66" t="s">
        <v>109</v>
      </c>
      <c r="H210" s="83">
        <f t="shared" ref="H210:J210" si="77">SUM(H211:H212)</f>
        <v>234519700</v>
      </c>
      <c r="I210" s="83">
        <f t="shared" si="77"/>
        <v>129838835</v>
      </c>
      <c r="J210" s="83">
        <f t="shared" si="77"/>
        <v>129150734.37</v>
      </c>
      <c r="K210" s="83">
        <f>SUM(K211:K212)</f>
        <v>688100.62999999523</v>
      </c>
      <c r="L210" s="50"/>
      <c r="M210" s="127">
        <f t="shared" si="54"/>
        <v>104680865</v>
      </c>
      <c r="N210" s="53">
        <f t="shared" si="55"/>
        <v>105368965.63</v>
      </c>
    </row>
    <row r="211" spans="1:14" s="54" customFormat="1" ht="25.5">
      <c r="A211" s="81" t="s">
        <v>189</v>
      </c>
      <c r="B211" s="182" t="s">
        <v>0</v>
      </c>
      <c r="C211" s="182" t="s">
        <v>69</v>
      </c>
      <c r="D211" s="182" t="s">
        <v>280</v>
      </c>
      <c r="E211" s="182">
        <v>313</v>
      </c>
      <c r="F211" s="59" t="s">
        <v>109</v>
      </c>
      <c r="G211" s="96" t="s">
        <v>109</v>
      </c>
      <c r="H211" s="84">
        <v>219519700</v>
      </c>
      <c r="I211" s="84">
        <v>119850252</v>
      </c>
      <c r="J211" s="84">
        <v>119180499.73</v>
      </c>
      <c r="K211" s="84">
        <f>I211-J211</f>
        <v>669752.26999999583</v>
      </c>
      <c r="L211" s="261"/>
      <c r="M211" s="127">
        <f t="shared" si="54"/>
        <v>99669448</v>
      </c>
      <c r="N211" s="53">
        <f t="shared" si="55"/>
        <v>100339200.27</v>
      </c>
    </row>
    <row r="212" spans="1:14" s="54" customFormat="1" ht="25.5">
      <c r="A212" s="81" t="s">
        <v>271</v>
      </c>
      <c r="B212" s="182" t="s">
        <v>0</v>
      </c>
      <c r="C212" s="182" t="s">
        <v>69</v>
      </c>
      <c r="D212" s="182" t="s">
        <v>280</v>
      </c>
      <c r="E212" s="182">
        <v>323</v>
      </c>
      <c r="F212" s="59" t="s">
        <v>109</v>
      </c>
      <c r="G212" s="96" t="s">
        <v>109</v>
      </c>
      <c r="H212" s="84">
        <v>15000000</v>
      </c>
      <c r="I212" s="84">
        <v>9988583</v>
      </c>
      <c r="J212" s="84">
        <v>9970234.6400000006</v>
      </c>
      <c r="K212" s="84">
        <f>I212-J212</f>
        <v>18348.359999999404</v>
      </c>
      <c r="L212" s="261"/>
      <c r="M212" s="127">
        <f t="shared" si="54"/>
        <v>5011417</v>
      </c>
      <c r="N212" s="53">
        <f t="shared" si="55"/>
        <v>5029765.3599999994</v>
      </c>
    </row>
    <row r="213" spans="1:14" s="56" customFormat="1" ht="63.75">
      <c r="A213" s="80" t="s">
        <v>227</v>
      </c>
      <c r="B213" s="4" t="s">
        <v>0</v>
      </c>
      <c r="C213" s="4" t="s">
        <v>69</v>
      </c>
      <c r="D213" s="4">
        <v>2240271530</v>
      </c>
      <c r="E213" s="4">
        <v>313</v>
      </c>
      <c r="F213" s="3" t="s">
        <v>109</v>
      </c>
      <c r="G213" s="66" t="s">
        <v>109</v>
      </c>
      <c r="H213" s="83">
        <v>2000000</v>
      </c>
      <c r="I213" s="83">
        <v>400000</v>
      </c>
      <c r="J213" s="121">
        <v>300000</v>
      </c>
      <c r="K213" s="85">
        <f>I213-J213</f>
        <v>100000</v>
      </c>
      <c r="L213" s="50"/>
      <c r="M213" s="127">
        <f t="shared" ref="M213:M242" si="78">H213-I213</f>
        <v>1600000</v>
      </c>
      <c r="N213" s="53">
        <f t="shared" ref="N213:N289" si="79">H213-J213</f>
        <v>1700000</v>
      </c>
    </row>
    <row r="214" spans="1:14" s="56" customFormat="1" ht="51">
      <c r="A214" s="80" t="s">
        <v>179</v>
      </c>
      <c r="B214" s="4" t="s">
        <v>0</v>
      </c>
      <c r="C214" s="4" t="s">
        <v>69</v>
      </c>
      <c r="D214" s="4" t="s">
        <v>79</v>
      </c>
      <c r="E214" s="4" t="s">
        <v>1</v>
      </c>
      <c r="F214" s="3" t="s">
        <v>109</v>
      </c>
      <c r="G214" s="66" t="s">
        <v>109</v>
      </c>
      <c r="H214" s="83">
        <f>SUM(H215)</f>
        <v>4300</v>
      </c>
      <c r="I214" s="83">
        <f t="shared" ref="I214:J214" si="80">SUM(I215)</f>
        <v>0</v>
      </c>
      <c r="J214" s="121">
        <f t="shared" si="80"/>
        <v>0</v>
      </c>
      <c r="K214" s="83">
        <f>I214-J214</f>
        <v>0</v>
      </c>
      <c r="L214" s="50"/>
      <c r="M214" s="127">
        <f t="shared" si="78"/>
        <v>4300</v>
      </c>
      <c r="N214" s="53">
        <f t="shared" si="79"/>
        <v>4300</v>
      </c>
    </row>
    <row r="215" spans="1:14" s="56" customFormat="1" ht="25.5">
      <c r="A215" s="134" t="s">
        <v>196</v>
      </c>
      <c r="B215" s="182" t="s">
        <v>0</v>
      </c>
      <c r="C215" s="182" t="s">
        <v>69</v>
      </c>
      <c r="D215" s="182" t="s">
        <v>79</v>
      </c>
      <c r="E215" s="182" t="s">
        <v>73</v>
      </c>
      <c r="F215" s="59" t="s">
        <v>109</v>
      </c>
      <c r="G215" s="96" t="s">
        <v>109</v>
      </c>
      <c r="H215" s="84">
        <v>4300</v>
      </c>
      <c r="I215" s="84">
        <v>0</v>
      </c>
      <c r="J215" s="84">
        <v>0</v>
      </c>
      <c r="K215" s="84">
        <f>I215-J215</f>
        <v>0</v>
      </c>
      <c r="L215" s="50"/>
      <c r="M215" s="127">
        <f t="shared" si="78"/>
        <v>4300</v>
      </c>
      <c r="N215" s="53">
        <f t="shared" si="79"/>
        <v>4300</v>
      </c>
    </row>
    <row r="216" spans="1:14" s="56" customFormat="1" ht="25.5">
      <c r="A216" s="80" t="s">
        <v>181</v>
      </c>
      <c r="B216" s="4" t="s">
        <v>0</v>
      </c>
      <c r="C216" s="4" t="s">
        <v>80</v>
      </c>
      <c r="D216" s="4" t="s">
        <v>260</v>
      </c>
      <c r="E216" s="4" t="s">
        <v>1</v>
      </c>
      <c r="F216" s="3"/>
      <c r="G216" s="66"/>
      <c r="H216" s="83">
        <f>SUM(H217:H221)</f>
        <v>1102563579</v>
      </c>
      <c r="I216" s="83">
        <f>SUM(I217:I219)</f>
        <v>738053213.65999997</v>
      </c>
      <c r="J216" s="83">
        <f>SUM(J217:J219)</f>
        <v>688561722.84000003</v>
      </c>
      <c r="K216" s="83">
        <f>SUM(K217:K219)</f>
        <v>49491490.819999866</v>
      </c>
      <c r="L216" s="50"/>
      <c r="M216" s="127">
        <f t="shared" si="78"/>
        <v>364510365.34000003</v>
      </c>
      <c r="N216" s="53">
        <f t="shared" si="79"/>
        <v>414001856.15999997</v>
      </c>
    </row>
    <row r="217" spans="1:14" s="89" customFormat="1">
      <c r="A217" s="189" t="s">
        <v>199</v>
      </c>
      <c r="B217" s="182" t="s">
        <v>0</v>
      </c>
      <c r="C217" s="182" t="s">
        <v>80</v>
      </c>
      <c r="D217" s="182" t="s">
        <v>260</v>
      </c>
      <c r="E217" s="182">
        <v>244</v>
      </c>
      <c r="G217" s="126"/>
      <c r="H217" s="245">
        <v>4550000</v>
      </c>
      <c r="I217" s="84">
        <v>3202781.98</v>
      </c>
      <c r="J217" s="84">
        <v>2577512.58</v>
      </c>
      <c r="K217" s="85">
        <f t="shared" ref="K217:K221" si="81">I217-J217</f>
        <v>625269.39999999991</v>
      </c>
      <c r="L217" s="60"/>
      <c r="M217" s="127">
        <f t="shared" si="78"/>
        <v>1347218.02</v>
      </c>
      <c r="N217" s="53">
        <f t="shared" si="79"/>
        <v>1972487.42</v>
      </c>
    </row>
    <row r="218" spans="1:14" s="54" customFormat="1" ht="18" customHeight="1">
      <c r="A218" s="338" t="s">
        <v>186</v>
      </c>
      <c r="B218" s="182" t="s">
        <v>0</v>
      </c>
      <c r="C218" s="182" t="s">
        <v>80</v>
      </c>
      <c r="D218" s="182" t="s">
        <v>260</v>
      </c>
      <c r="E218" s="182">
        <v>321</v>
      </c>
      <c r="F218" s="348" t="s">
        <v>312</v>
      </c>
      <c r="G218" s="126" t="s">
        <v>320</v>
      </c>
      <c r="H218" s="84">
        <f>54885679+15000</f>
        <v>54900679</v>
      </c>
      <c r="I218" s="84">
        <v>36600021.590000004</v>
      </c>
      <c r="J218" s="314">
        <v>34299111.310000002</v>
      </c>
      <c r="K218" s="85">
        <f t="shared" si="81"/>
        <v>2300910.2800000012</v>
      </c>
      <c r="L218" s="127"/>
      <c r="M218" s="127">
        <f t="shared" si="78"/>
        <v>18300657.409999996</v>
      </c>
      <c r="N218" s="53">
        <f t="shared" si="79"/>
        <v>20601567.689999998</v>
      </c>
    </row>
    <row r="219" spans="1:14" s="54" customFormat="1" ht="18" customHeight="1">
      <c r="A219" s="336"/>
      <c r="B219" s="182" t="s">
        <v>0</v>
      </c>
      <c r="C219" s="182" t="s">
        <v>80</v>
      </c>
      <c r="D219" s="182" t="s">
        <v>260</v>
      </c>
      <c r="E219" s="182">
        <v>321</v>
      </c>
      <c r="F219" s="349"/>
      <c r="G219" s="126" t="s">
        <v>223</v>
      </c>
      <c r="H219" s="84">
        <f>1042827900+285000</f>
        <v>1043112900</v>
      </c>
      <c r="I219" s="84">
        <f>734850431.68-I218</f>
        <v>698250410.08999991</v>
      </c>
      <c r="J219" s="314">
        <v>651685098.95000005</v>
      </c>
      <c r="K219" s="85">
        <f t="shared" si="81"/>
        <v>46565311.139999866</v>
      </c>
      <c r="L219" s="127"/>
      <c r="M219" s="127">
        <f t="shared" si="78"/>
        <v>344862489.91000009</v>
      </c>
      <c r="N219" s="53">
        <f t="shared" si="79"/>
        <v>391427801.04999995</v>
      </c>
    </row>
    <row r="220" spans="1:14" s="54" customFormat="1" ht="23.25" customHeight="1">
      <c r="A220" s="319" t="s">
        <v>188</v>
      </c>
      <c r="B220" s="182" t="s">
        <v>0</v>
      </c>
      <c r="C220" s="182" t="s">
        <v>80</v>
      </c>
      <c r="D220" s="182" t="s">
        <v>260</v>
      </c>
      <c r="E220" s="182">
        <v>811</v>
      </c>
      <c r="F220" s="312"/>
      <c r="G220" s="126" t="s">
        <v>320</v>
      </c>
      <c r="H220" s="313">
        <v>0</v>
      </c>
      <c r="I220" s="84">
        <v>0</v>
      </c>
      <c r="J220" s="314">
        <v>0</v>
      </c>
      <c r="K220" s="85">
        <f t="shared" si="81"/>
        <v>0</v>
      </c>
      <c r="L220" s="127"/>
      <c r="M220" s="127"/>
      <c r="N220" s="53"/>
    </row>
    <row r="221" spans="1:14" s="54" customFormat="1" ht="22.5" customHeight="1">
      <c r="A221" s="320"/>
      <c r="B221" s="182" t="s">
        <v>0</v>
      </c>
      <c r="C221" s="182" t="s">
        <v>80</v>
      </c>
      <c r="D221" s="182" t="s">
        <v>260</v>
      </c>
      <c r="E221" s="182">
        <v>811</v>
      </c>
      <c r="F221" s="312"/>
      <c r="G221" s="315" t="s">
        <v>223</v>
      </c>
      <c r="H221" s="316">
        <v>0</v>
      </c>
      <c r="I221" s="84">
        <v>0</v>
      </c>
      <c r="J221" s="314">
        <v>0</v>
      </c>
      <c r="K221" s="85">
        <f t="shared" si="81"/>
        <v>0</v>
      </c>
      <c r="L221" s="127"/>
      <c r="M221" s="127"/>
      <c r="N221" s="53"/>
    </row>
    <row r="222" spans="1:14" s="56" customFormat="1" ht="25.5">
      <c r="A222" s="80" t="s">
        <v>240</v>
      </c>
      <c r="B222" s="4" t="s">
        <v>0</v>
      </c>
      <c r="C222" s="4" t="s">
        <v>80</v>
      </c>
      <c r="D222" s="4" t="s">
        <v>259</v>
      </c>
      <c r="E222" s="4" t="s">
        <v>1</v>
      </c>
      <c r="F222" s="3"/>
      <c r="G222" s="66"/>
      <c r="H222" s="231">
        <f>SUM(H223:H224)</f>
        <v>139141818.19999999</v>
      </c>
      <c r="I222" s="83">
        <f>SUM(I223:I224)</f>
        <v>92700510</v>
      </c>
      <c r="J222" s="232">
        <f>SUM(J223:J224)</f>
        <v>92582770</v>
      </c>
      <c r="K222" s="83">
        <f>SUM(K223:K224)</f>
        <v>117740.00000000303</v>
      </c>
      <c r="L222" s="50"/>
      <c r="M222" s="127">
        <f t="shared" si="78"/>
        <v>46441308.199999988</v>
      </c>
      <c r="N222" s="53">
        <f t="shared" si="79"/>
        <v>46559048.199999988</v>
      </c>
    </row>
    <row r="223" spans="1:14" s="89" customFormat="1" ht="21" customHeight="1">
      <c r="A223" s="338" t="s">
        <v>199</v>
      </c>
      <c r="B223" s="182" t="s">
        <v>0</v>
      </c>
      <c r="C223" s="182" t="s">
        <v>80</v>
      </c>
      <c r="D223" s="182" t="s">
        <v>259</v>
      </c>
      <c r="E223" s="182">
        <v>612</v>
      </c>
      <c r="F223" s="348" t="s">
        <v>313</v>
      </c>
      <c r="G223" s="126" t="s">
        <v>320</v>
      </c>
      <c r="H223" s="245">
        <v>1391418.2</v>
      </c>
      <c r="I223" s="84">
        <v>925850</v>
      </c>
      <c r="J223" s="245">
        <v>925827.7</v>
      </c>
      <c r="K223" s="85">
        <f t="shared" ref="K223:K224" si="82">I223-J223</f>
        <v>22.300000000046566</v>
      </c>
      <c r="L223" s="60"/>
      <c r="M223" s="127">
        <f t="shared" si="78"/>
        <v>465568.19999999995</v>
      </c>
      <c r="N223" s="53">
        <f t="shared" si="79"/>
        <v>465590.5</v>
      </c>
    </row>
    <row r="224" spans="1:14" s="54" customFormat="1" ht="18" customHeight="1">
      <c r="A224" s="336"/>
      <c r="B224" s="182" t="s">
        <v>0</v>
      </c>
      <c r="C224" s="182" t="s">
        <v>80</v>
      </c>
      <c r="D224" s="182" t="s">
        <v>259</v>
      </c>
      <c r="E224" s="182">
        <v>612</v>
      </c>
      <c r="F224" s="349"/>
      <c r="G224" s="126" t="s">
        <v>223</v>
      </c>
      <c r="H224" s="245">
        <v>137750400</v>
      </c>
      <c r="I224" s="84">
        <f>92700510-I223</f>
        <v>91774660</v>
      </c>
      <c r="J224" s="84">
        <f>92582770-J223</f>
        <v>91656942.299999997</v>
      </c>
      <c r="K224" s="85">
        <f t="shared" si="82"/>
        <v>117717.70000000298</v>
      </c>
      <c r="M224" s="127">
        <f t="shared" si="78"/>
        <v>45975740</v>
      </c>
      <c r="N224" s="53">
        <f t="shared" si="79"/>
        <v>46093457.700000003</v>
      </c>
    </row>
    <row r="225" spans="1:14" s="54" customFormat="1" ht="25.5">
      <c r="A225" s="80" t="s">
        <v>137</v>
      </c>
      <c r="B225" s="4" t="s">
        <v>0</v>
      </c>
      <c r="C225" s="4" t="s">
        <v>80</v>
      </c>
      <c r="D225" s="4" t="s">
        <v>81</v>
      </c>
      <c r="E225" s="4" t="s">
        <v>1</v>
      </c>
      <c r="F225" s="3" t="s">
        <v>109</v>
      </c>
      <c r="G225" s="66" t="s">
        <v>109</v>
      </c>
      <c r="H225" s="231">
        <f>SUM(H226:H236)</f>
        <v>829413536</v>
      </c>
      <c r="I225" s="230">
        <f>SUM(I226:I236)</f>
        <v>541566486.5</v>
      </c>
      <c r="J225" s="233">
        <f>SUM(J226:J236)</f>
        <v>501817453.66999996</v>
      </c>
      <c r="K225" s="83">
        <f>SUM(K226:K236)</f>
        <v>39749032.829999998</v>
      </c>
      <c r="M225" s="127">
        <f t="shared" si="78"/>
        <v>287847049.5</v>
      </c>
      <c r="N225" s="53">
        <f t="shared" si="79"/>
        <v>327596082.33000004</v>
      </c>
    </row>
    <row r="226" spans="1:14" s="54" customFormat="1">
      <c r="A226" s="58" t="s">
        <v>98</v>
      </c>
      <c r="B226" s="182" t="s">
        <v>0</v>
      </c>
      <c r="C226" s="182" t="s">
        <v>80</v>
      </c>
      <c r="D226" s="182" t="s">
        <v>81</v>
      </c>
      <c r="E226" s="182" t="s">
        <v>14</v>
      </c>
      <c r="F226" s="59" t="s">
        <v>109</v>
      </c>
      <c r="G226" s="96" t="s">
        <v>109</v>
      </c>
      <c r="H226" s="84">
        <v>582345940</v>
      </c>
      <c r="I226" s="84">
        <v>388649210</v>
      </c>
      <c r="J226" s="84">
        <v>362527326.25</v>
      </c>
      <c r="K226" s="85">
        <f t="shared" ref="K226:K236" si="83">I226-J226</f>
        <v>26121883.75</v>
      </c>
      <c r="M226" s="127">
        <f t="shared" si="78"/>
        <v>193696730</v>
      </c>
      <c r="N226" s="53">
        <f t="shared" si="79"/>
        <v>219818613.75</v>
      </c>
    </row>
    <row r="227" spans="1:14" s="54" customFormat="1" ht="25.5">
      <c r="A227" s="58" t="s">
        <v>190</v>
      </c>
      <c r="B227" s="182" t="s">
        <v>0</v>
      </c>
      <c r="C227" s="182" t="s">
        <v>80</v>
      </c>
      <c r="D227" s="182" t="s">
        <v>81</v>
      </c>
      <c r="E227" s="182" t="s">
        <v>15</v>
      </c>
      <c r="F227" s="59" t="s">
        <v>109</v>
      </c>
      <c r="G227" s="96" t="s">
        <v>109</v>
      </c>
      <c r="H227" s="84">
        <v>175868405</v>
      </c>
      <c r="I227" s="84">
        <v>117372032</v>
      </c>
      <c r="J227" s="84">
        <v>106121448.72</v>
      </c>
      <c r="K227" s="85">
        <f t="shared" si="83"/>
        <v>11250583.280000001</v>
      </c>
      <c r="M227" s="127">
        <f t="shared" si="78"/>
        <v>58496373</v>
      </c>
      <c r="N227" s="53">
        <f t="shared" si="79"/>
        <v>69746956.280000001</v>
      </c>
    </row>
    <row r="228" spans="1:14" s="54" customFormat="1" ht="38.25">
      <c r="A228" s="58" t="s">
        <v>206</v>
      </c>
      <c r="B228" s="182" t="s">
        <v>0</v>
      </c>
      <c r="C228" s="182" t="s">
        <v>80</v>
      </c>
      <c r="D228" s="182" t="s">
        <v>81</v>
      </c>
      <c r="E228" s="182">
        <v>122</v>
      </c>
      <c r="F228" s="59" t="s">
        <v>109</v>
      </c>
      <c r="G228" s="96" t="s">
        <v>109</v>
      </c>
      <c r="H228" s="84">
        <v>0</v>
      </c>
      <c r="I228" s="84">
        <v>0</v>
      </c>
      <c r="J228" s="84">
        <v>0</v>
      </c>
      <c r="K228" s="85">
        <f t="shared" si="83"/>
        <v>0</v>
      </c>
      <c r="M228" s="127">
        <f t="shared" si="78"/>
        <v>0</v>
      </c>
      <c r="N228" s="53">
        <f t="shared" si="79"/>
        <v>0</v>
      </c>
    </row>
    <row r="229" spans="1:14" s="54" customFormat="1" ht="25.5">
      <c r="A229" s="58" t="s">
        <v>191</v>
      </c>
      <c r="B229" s="182" t="s">
        <v>0</v>
      </c>
      <c r="C229" s="182" t="s">
        <v>80</v>
      </c>
      <c r="D229" s="182" t="s">
        <v>81</v>
      </c>
      <c r="E229" s="182" t="s">
        <v>16</v>
      </c>
      <c r="F229" s="59" t="s">
        <v>109</v>
      </c>
      <c r="G229" s="96" t="s">
        <v>109</v>
      </c>
      <c r="H229" s="84">
        <v>36861660</v>
      </c>
      <c r="I229" s="84">
        <v>14876294</v>
      </c>
      <c r="J229" s="84">
        <v>14375724.65</v>
      </c>
      <c r="K229" s="85">
        <f t="shared" si="83"/>
        <v>500569.34999999963</v>
      </c>
      <c r="M229" s="127">
        <f t="shared" si="78"/>
        <v>21985366</v>
      </c>
      <c r="N229" s="53">
        <f t="shared" si="79"/>
        <v>22485935.350000001</v>
      </c>
    </row>
    <row r="230" spans="1:14" s="54" customFormat="1" ht="25.5">
      <c r="A230" s="58" t="s">
        <v>197</v>
      </c>
      <c r="B230" s="182" t="s">
        <v>0</v>
      </c>
      <c r="C230" s="182" t="s">
        <v>80</v>
      </c>
      <c r="D230" s="182" t="s">
        <v>81</v>
      </c>
      <c r="E230" s="182" t="s">
        <v>37</v>
      </c>
      <c r="F230" s="59" t="s">
        <v>109</v>
      </c>
      <c r="G230" s="96" t="s">
        <v>109</v>
      </c>
      <c r="H230" s="84">
        <v>0</v>
      </c>
      <c r="I230" s="84">
        <v>0</v>
      </c>
      <c r="J230" s="84">
        <v>0</v>
      </c>
      <c r="K230" s="85">
        <f t="shared" si="83"/>
        <v>0</v>
      </c>
      <c r="M230" s="127">
        <f t="shared" si="78"/>
        <v>0</v>
      </c>
      <c r="N230" s="53">
        <f t="shared" si="79"/>
        <v>0</v>
      </c>
    </row>
    <row r="231" spans="1:14" s="54" customFormat="1">
      <c r="A231" s="58" t="s">
        <v>94</v>
      </c>
      <c r="B231" s="182" t="s">
        <v>0</v>
      </c>
      <c r="C231" s="182" t="s">
        <v>80</v>
      </c>
      <c r="D231" s="182" t="s">
        <v>81</v>
      </c>
      <c r="E231" s="182" t="s">
        <v>4</v>
      </c>
      <c r="F231" s="59" t="s">
        <v>109</v>
      </c>
      <c r="G231" s="96" t="s">
        <v>109</v>
      </c>
      <c r="H231" s="84">
        <v>25368319</v>
      </c>
      <c r="I231" s="84">
        <v>14739451.5</v>
      </c>
      <c r="J231" s="84">
        <v>14244598.460000001</v>
      </c>
      <c r="K231" s="85">
        <f t="shared" si="83"/>
        <v>494853.03999999911</v>
      </c>
      <c r="M231" s="127">
        <f t="shared" si="78"/>
        <v>10628867.5</v>
      </c>
      <c r="N231" s="53">
        <f t="shared" si="79"/>
        <v>11123720.539999999</v>
      </c>
    </row>
    <row r="232" spans="1:14" s="54" customFormat="1">
      <c r="A232" s="58" t="s">
        <v>192</v>
      </c>
      <c r="B232" s="182" t="s">
        <v>0</v>
      </c>
      <c r="C232" s="182" t="s">
        <v>80</v>
      </c>
      <c r="D232" s="182" t="s">
        <v>81</v>
      </c>
      <c r="E232" s="182" t="s">
        <v>17</v>
      </c>
      <c r="F232" s="59" t="s">
        <v>109</v>
      </c>
      <c r="G232" s="96" t="s">
        <v>109</v>
      </c>
      <c r="H232" s="84">
        <v>8282712</v>
      </c>
      <c r="I232" s="84">
        <v>5521807</v>
      </c>
      <c r="J232" s="84">
        <v>4445466.59</v>
      </c>
      <c r="K232" s="85">
        <f t="shared" si="83"/>
        <v>1076340.4100000001</v>
      </c>
      <c r="M232" s="127">
        <f t="shared" si="78"/>
        <v>2760905</v>
      </c>
      <c r="N232" s="53">
        <f t="shared" si="79"/>
        <v>3837245.41</v>
      </c>
    </row>
    <row r="233" spans="1:14" s="56" customFormat="1" ht="25.5">
      <c r="A233" s="58" t="s">
        <v>203</v>
      </c>
      <c r="B233" s="182" t="s">
        <v>0</v>
      </c>
      <c r="C233" s="182" t="s">
        <v>80</v>
      </c>
      <c r="D233" s="182" t="s">
        <v>81</v>
      </c>
      <c r="E233" s="182" t="s">
        <v>82</v>
      </c>
      <c r="F233" s="59" t="s">
        <v>109</v>
      </c>
      <c r="G233" s="96" t="s">
        <v>109</v>
      </c>
      <c r="H233" s="84">
        <v>74960</v>
      </c>
      <c r="I233" s="84">
        <v>0</v>
      </c>
      <c r="J233" s="84">
        <v>0</v>
      </c>
      <c r="K233" s="85">
        <f t="shared" si="83"/>
        <v>0</v>
      </c>
      <c r="L233" s="50"/>
      <c r="M233" s="127">
        <f t="shared" si="78"/>
        <v>74960</v>
      </c>
      <c r="N233" s="53">
        <f t="shared" si="79"/>
        <v>74960</v>
      </c>
    </row>
    <row r="234" spans="1:14" s="55" customFormat="1">
      <c r="A234" s="58" t="s">
        <v>193</v>
      </c>
      <c r="B234" s="182" t="s">
        <v>0</v>
      </c>
      <c r="C234" s="182" t="s">
        <v>80</v>
      </c>
      <c r="D234" s="182" t="s">
        <v>81</v>
      </c>
      <c r="E234" s="182" t="s">
        <v>18</v>
      </c>
      <c r="F234" s="59" t="s">
        <v>109</v>
      </c>
      <c r="G234" s="96" t="s">
        <v>109</v>
      </c>
      <c r="H234" s="84">
        <v>490240</v>
      </c>
      <c r="I234" s="84">
        <v>326823</v>
      </c>
      <c r="J234" s="84">
        <v>72189</v>
      </c>
      <c r="K234" s="85">
        <f t="shared" si="83"/>
        <v>254634</v>
      </c>
      <c r="L234" s="60"/>
      <c r="M234" s="127">
        <f t="shared" si="78"/>
        <v>163417</v>
      </c>
      <c r="N234" s="53">
        <f t="shared" si="79"/>
        <v>418051</v>
      </c>
    </row>
    <row r="235" spans="1:14" s="55" customFormat="1">
      <c r="A235" s="58" t="s">
        <v>194</v>
      </c>
      <c r="B235" s="182" t="s">
        <v>0</v>
      </c>
      <c r="C235" s="182" t="s">
        <v>80</v>
      </c>
      <c r="D235" s="182" t="s">
        <v>81</v>
      </c>
      <c r="E235" s="182" t="s">
        <v>19</v>
      </c>
      <c r="F235" s="59" t="s">
        <v>109</v>
      </c>
      <c r="G235" s="96" t="s">
        <v>109</v>
      </c>
      <c r="H235" s="84">
        <v>71300</v>
      </c>
      <c r="I235" s="84">
        <v>47532</v>
      </c>
      <c r="J235" s="84">
        <v>24700</v>
      </c>
      <c r="K235" s="84">
        <f t="shared" si="83"/>
        <v>22832</v>
      </c>
      <c r="L235" s="60"/>
      <c r="M235" s="127">
        <f t="shared" si="78"/>
        <v>23768</v>
      </c>
      <c r="N235" s="53">
        <f t="shared" si="79"/>
        <v>46600</v>
      </c>
    </row>
    <row r="236" spans="1:14" s="55" customFormat="1">
      <c r="A236" s="58" t="s">
        <v>200</v>
      </c>
      <c r="B236" s="182" t="s">
        <v>0</v>
      </c>
      <c r="C236" s="182" t="s">
        <v>80</v>
      </c>
      <c r="D236" s="182" t="s">
        <v>81</v>
      </c>
      <c r="E236" s="182" t="s">
        <v>40</v>
      </c>
      <c r="F236" s="59" t="s">
        <v>109</v>
      </c>
      <c r="G236" s="96" t="s">
        <v>109</v>
      </c>
      <c r="H236" s="84">
        <v>50000</v>
      </c>
      <c r="I236" s="84">
        <v>33337</v>
      </c>
      <c r="J236" s="84">
        <v>6000</v>
      </c>
      <c r="K236" s="85">
        <f t="shared" si="83"/>
        <v>27337</v>
      </c>
      <c r="L236" s="60"/>
      <c r="M236" s="127">
        <f t="shared" si="78"/>
        <v>16663</v>
      </c>
      <c r="N236" s="53">
        <f t="shared" si="79"/>
        <v>44000</v>
      </c>
    </row>
    <row r="237" spans="1:14" s="54" customFormat="1" ht="25.5">
      <c r="A237" s="80" t="s">
        <v>180</v>
      </c>
      <c r="B237" s="4" t="s">
        <v>0</v>
      </c>
      <c r="C237" s="4" t="s">
        <v>80</v>
      </c>
      <c r="D237" s="4" t="s">
        <v>83</v>
      </c>
      <c r="E237" s="4" t="s">
        <v>1</v>
      </c>
      <c r="F237" s="3" t="s">
        <v>109</v>
      </c>
      <c r="G237" s="66" t="s">
        <v>109</v>
      </c>
      <c r="H237" s="83">
        <f>SUM(H238:H247)</f>
        <v>281039652.72999996</v>
      </c>
      <c r="I237" s="83">
        <f>SUM(I238:I247)</f>
        <v>190979258.41999999</v>
      </c>
      <c r="J237" s="121">
        <f>SUM(J238:J247)</f>
        <v>184991745.44999999</v>
      </c>
      <c r="K237" s="83">
        <f>SUM(K238:K247)</f>
        <v>5987512.9699999932</v>
      </c>
      <c r="M237" s="127">
        <f t="shared" si="78"/>
        <v>90060394.309999973</v>
      </c>
      <c r="N237" s="53">
        <f t="shared" si="79"/>
        <v>96047907.279999971</v>
      </c>
    </row>
    <row r="238" spans="1:14" s="54" customFormat="1">
      <c r="A238" s="58" t="s">
        <v>204</v>
      </c>
      <c r="B238" s="182" t="s">
        <v>0</v>
      </c>
      <c r="C238" s="182" t="s">
        <v>80</v>
      </c>
      <c r="D238" s="182" t="s">
        <v>83</v>
      </c>
      <c r="E238" s="182" t="s">
        <v>84</v>
      </c>
      <c r="F238" s="59" t="s">
        <v>109</v>
      </c>
      <c r="G238" s="96" t="s">
        <v>109</v>
      </c>
      <c r="H238" s="84">
        <v>198372332</v>
      </c>
      <c r="I238" s="84">
        <v>136687660</v>
      </c>
      <c r="J238" s="84">
        <v>133231092.51000001</v>
      </c>
      <c r="K238" s="85">
        <f t="shared" ref="K238:K247" si="84">I238-J238</f>
        <v>3456567.4899999946</v>
      </c>
      <c r="L238" s="127"/>
      <c r="M238" s="127">
        <f t="shared" si="78"/>
        <v>61684672</v>
      </c>
      <c r="N238" s="53">
        <f t="shared" si="79"/>
        <v>65141239.489999995</v>
      </c>
    </row>
    <row r="239" spans="1:14" s="54" customFormat="1" ht="25.5">
      <c r="A239" s="58" t="s">
        <v>205</v>
      </c>
      <c r="B239" s="182" t="s">
        <v>0</v>
      </c>
      <c r="C239" s="182" t="s">
        <v>80</v>
      </c>
      <c r="D239" s="182" t="s">
        <v>83</v>
      </c>
      <c r="E239" s="182" t="s">
        <v>85</v>
      </c>
      <c r="F239" s="59" t="s">
        <v>109</v>
      </c>
      <c r="G239" s="96" t="s">
        <v>109</v>
      </c>
      <c r="H239" s="84">
        <v>1100000</v>
      </c>
      <c r="I239" s="84">
        <v>588754.5</v>
      </c>
      <c r="J239" s="84">
        <v>587723.5</v>
      </c>
      <c r="K239" s="85">
        <f t="shared" si="84"/>
        <v>1031</v>
      </c>
      <c r="M239" s="127">
        <f t="shared" si="78"/>
        <v>511245.5</v>
      </c>
      <c r="N239" s="53">
        <f t="shared" si="79"/>
        <v>512276.5</v>
      </c>
    </row>
    <row r="240" spans="1:14" s="54" customFormat="1" ht="38.25">
      <c r="A240" s="58" t="s">
        <v>206</v>
      </c>
      <c r="B240" s="182" t="s">
        <v>0</v>
      </c>
      <c r="C240" s="182" t="s">
        <v>80</v>
      </c>
      <c r="D240" s="182" t="s">
        <v>83</v>
      </c>
      <c r="E240" s="182" t="s">
        <v>86</v>
      </c>
      <c r="F240" s="59" t="s">
        <v>109</v>
      </c>
      <c r="G240" s="96" t="s">
        <v>109</v>
      </c>
      <c r="H240" s="84">
        <v>59908444.200000003</v>
      </c>
      <c r="I240" s="84">
        <v>41279660</v>
      </c>
      <c r="J240" s="84">
        <v>39605057.210000001</v>
      </c>
      <c r="K240" s="85">
        <f t="shared" si="84"/>
        <v>1674602.7899999991</v>
      </c>
      <c r="M240" s="127">
        <f t="shared" si="78"/>
        <v>18628784.200000003</v>
      </c>
      <c r="N240" s="53">
        <f t="shared" si="79"/>
        <v>20303386.990000002</v>
      </c>
    </row>
    <row r="241" spans="1:14" s="54" customFormat="1" ht="25.5">
      <c r="A241" s="58" t="s">
        <v>191</v>
      </c>
      <c r="B241" s="182" t="s">
        <v>0</v>
      </c>
      <c r="C241" s="182" t="s">
        <v>80</v>
      </c>
      <c r="D241" s="182" t="s">
        <v>83</v>
      </c>
      <c r="E241" s="182" t="s">
        <v>16</v>
      </c>
      <c r="F241" s="59" t="s">
        <v>109</v>
      </c>
      <c r="G241" s="96" t="s">
        <v>109</v>
      </c>
      <c r="H241" s="84">
        <v>7008300</v>
      </c>
      <c r="I241" s="84">
        <v>4692576.7699999996</v>
      </c>
      <c r="J241" s="84">
        <v>4692576.7699999996</v>
      </c>
      <c r="K241" s="85">
        <f t="shared" si="84"/>
        <v>0</v>
      </c>
      <c r="M241" s="127">
        <f t="shared" si="78"/>
        <v>2315723.2300000004</v>
      </c>
      <c r="N241" s="53">
        <f t="shared" si="79"/>
        <v>2315723.2300000004</v>
      </c>
    </row>
    <row r="242" spans="1:14" s="54" customFormat="1">
      <c r="A242" s="58" t="s">
        <v>94</v>
      </c>
      <c r="B242" s="182" t="s">
        <v>0</v>
      </c>
      <c r="C242" s="182" t="s">
        <v>80</v>
      </c>
      <c r="D242" s="182" t="s">
        <v>83</v>
      </c>
      <c r="E242" s="182" t="s">
        <v>4</v>
      </c>
      <c r="F242" s="59" t="s">
        <v>109</v>
      </c>
      <c r="G242" s="96" t="s">
        <v>109</v>
      </c>
      <c r="H242" s="84">
        <v>8644270.0399999991</v>
      </c>
      <c r="I242" s="84">
        <v>3746405.17</v>
      </c>
      <c r="J242" s="84">
        <v>3746405.17</v>
      </c>
      <c r="K242" s="85">
        <f t="shared" si="84"/>
        <v>0</v>
      </c>
      <c r="M242" s="127">
        <f t="shared" si="78"/>
        <v>4897864.8699999992</v>
      </c>
      <c r="N242" s="53">
        <f t="shared" si="79"/>
        <v>4897864.8699999992</v>
      </c>
    </row>
    <row r="243" spans="1:14" s="54" customFormat="1">
      <c r="A243" s="58" t="s">
        <v>192</v>
      </c>
      <c r="B243" s="182" t="s">
        <v>0</v>
      </c>
      <c r="C243" s="182" t="s">
        <v>80</v>
      </c>
      <c r="D243" s="182" t="s">
        <v>83</v>
      </c>
      <c r="E243" s="182" t="s">
        <v>17</v>
      </c>
      <c r="F243" s="59" t="s">
        <v>109</v>
      </c>
      <c r="G243" s="96" t="s">
        <v>109</v>
      </c>
      <c r="H243" s="84">
        <v>4347292.4000000004</v>
      </c>
      <c r="I243" s="84">
        <v>2898193.98</v>
      </c>
      <c r="J243" s="84">
        <v>2511576.29</v>
      </c>
      <c r="K243" s="85">
        <f t="shared" si="84"/>
        <v>386617.68999999994</v>
      </c>
      <c r="M243" s="127">
        <f>H243-I243</f>
        <v>1449098.4200000004</v>
      </c>
      <c r="N243" s="53">
        <f t="shared" si="79"/>
        <v>1835716.1100000003</v>
      </c>
    </row>
    <row r="244" spans="1:14" s="56" customFormat="1" ht="25.5">
      <c r="A244" s="58" t="s">
        <v>203</v>
      </c>
      <c r="B244" s="182" t="s">
        <v>0</v>
      </c>
      <c r="C244" s="182" t="s">
        <v>80</v>
      </c>
      <c r="D244" s="182" t="s">
        <v>83</v>
      </c>
      <c r="E244" s="182" t="s">
        <v>82</v>
      </c>
      <c r="F244" s="59" t="s">
        <v>109</v>
      </c>
      <c r="G244" s="96" t="s">
        <v>109</v>
      </c>
      <c r="H244" s="84">
        <v>30000</v>
      </c>
      <c r="I244" s="84">
        <v>0</v>
      </c>
      <c r="J244" s="84">
        <v>0</v>
      </c>
      <c r="K244" s="85">
        <f t="shared" si="84"/>
        <v>0</v>
      </c>
      <c r="L244" s="50"/>
      <c r="M244" s="127">
        <f t="shared" ref="M244:M323" si="85">H244-I244</f>
        <v>30000</v>
      </c>
      <c r="N244" s="53">
        <f t="shared" si="79"/>
        <v>30000</v>
      </c>
    </row>
    <row r="245" spans="1:14" s="55" customFormat="1">
      <c r="A245" s="58" t="s">
        <v>193</v>
      </c>
      <c r="B245" s="182" t="s">
        <v>0</v>
      </c>
      <c r="C245" s="182" t="s">
        <v>80</v>
      </c>
      <c r="D245" s="182" t="s">
        <v>83</v>
      </c>
      <c r="E245" s="182" t="s">
        <v>18</v>
      </c>
      <c r="F245" s="59" t="s">
        <v>109</v>
      </c>
      <c r="G245" s="96" t="s">
        <v>109</v>
      </c>
      <c r="H245" s="84">
        <v>1580014.09</v>
      </c>
      <c r="I245" s="84">
        <v>1053345</v>
      </c>
      <c r="J245" s="84">
        <v>607814</v>
      </c>
      <c r="K245" s="85">
        <f t="shared" si="84"/>
        <v>445531</v>
      </c>
      <c r="L245" s="60"/>
      <c r="M245" s="127">
        <f t="shared" si="85"/>
        <v>526669.09000000008</v>
      </c>
      <c r="N245" s="53">
        <f t="shared" si="79"/>
        <v>972200.09000000008</v>
      </c>
    </row>
    <row r="246" spans="1:14" s="79" customFormat="1">
      <c r="A246" s="58" t="s">
        <v>194</v>
      </c>
      <c r="B246" s="182" t="s">
        <v>0</v>
      </c>
      <c r="C246" s="182" t="s">
        <v>80</v>
      </c>
      <c r="D246" s="182" t="s">
        <v>83</v>
      </c>
      <c r="E246" s="182" t="s">
        <v>19</v>
      </c>
      <c r="F246" s="59" t="s">
        <v>109</v>
      </c>
      <c r="G246" s="96" t="s">
        <v>109</v>
      </c>
      <c r="H246" s="84">
        <v>19000</v>
      </c>
      <c r="I246" s="84">
        <v>12663</v>
      </c>
      <c r="J246" s="84">
        <v>9500</v>
      </c>
      <c r="K246" s="84">
        <f t="shared" si="84"/>
        <v>3163</v>
      </c>
      <c r="L246" s="60"/>
      <c r="M246" s="127">
        <f t="shared" si="85"/>
        <v>6337</v>
      </c>
      <c r="N246" s="53">
        <f t="shared" si="79"/>
        <v>9500</v>
      </c>
    </row>
    <row r="247" spans="1:14" s="55" customFormat="1">
      <c r="A247" s="58" t="s">
        <v>200</v>
      </c>
      <c r="B247" s="182" t="s">
        <v>0</v>
      </c>
      <c r="C247" s="182" t="s">
        <v>80</v>
      </c>
      <c r="D247" s="182" t="s">
        <v>83</v>
      </c>
      <c r="E247" s="182" t="s">
        <v>40</v>
      </c>
      <c r="F247" s="59" t="s">
        <v>109</v>
      </c>
      <c r="G247" s="96" t="s">
        <v>109</v>
      </c>
      <c r="H247" s="84">
        <v>30000</v>
      </c>
      <c r="I247" s="84">
        <v>20000</v>
      </c>
      <c r="J247" s="84">
        <v>0</v>
      </c>
      <c r="K247" s="85">
        <f t="shared" si="84"/>
        <v>20000</v>
      </c>
      <c r="L247" s="78"/>
      <c r="M247" s="127">
        <f t="shared" si="85"/>
        <v>10000</v>
      </c>
      <c r="N247" s="53">
        <f t="shared" si="79"/>
        <v>30000</v>
      </c>
    </row>
    <row r="248" spans="1:14" s="56" customFormat="1" ht="25.5">
      <c r="A248" s="80" t="s">
        <v>207</v>
      </c>
      <c r="B248" s="4" t="s">
        <v>0</v>
      </c>
      <c r="C248" s="4" t="s">
        <v>80</v>
      </c>
      <c r="D248" s="4" t="s">
        <v>88</v>
      </c>
      <c r="E248" s="4" t="s">
        <v>1</v>
      </c>
      <c r="F248" s="3" t="s">
        <v>109</v>
      </c>
      <c r="G248" s="66" t="s">
        <v>109</v>
      </c>
      <c r="H248" s="83">
        <f>SUM(H249)</f>
        <v>160000</v>
      </c>
      <c r="I248" s="83">
        <f>SUM(I249)</f>
        <v>0</v>
      </c>
      <c r="J248" s="121">
        <f t="shared" ref="J248" si="86">SUM(J249)</f>
        <v>0</v>
      </c>
      <c r="K248" s="83">
        <f>SUM(K249)</f>
        <v>0</v>
      </c>
      <c r="L248" s="50"/>
      <c r="M248" s="127">
        <f t="shared" si="85"/>
        <v>160000</v>
      </c>
      <c r="N248" s="53">
        <f t="shared" si="79"/>
        <v>160000</v>
      </c>
    </row>
    <row r="249" spans="1:14" s="54" customFormat="1">
      <c r="A249" s="58" t="s">
        <v>94</v>
      </c>
      <c r="B249" s="182" t="s">
        <v>0</v>
      </c>
      <c r="C249" s="182" t="s">
        <v>80</v>
      </c>
      <c r="D249" s="182" t="s">
        <v>88</v>
      </c>
      <c r="E249" s="182" t="s">
        <v>4</v>
      </c>
      <c r="F249" s="59" t="s">
        <v>109</v>
      </c>
      <c r="G249" s="96" t="s">
        <v>109</v>
      </c>
      <c r="H249" s="84">
        <v>160000</v>
      </c>
      <c r="I249" s="84">
        <v>0</v>
      </c>
      <c r="J249" s="84">
        <v>0</v>
      </c>
      <c r="K249" s="85">
        <f>I249-J249</f>
        <v>0</v>
      </c>
      <c r="M249" s="127">
        <f t="shared" si="85"/>
        <v>160000</v>
      </c>
      <c r="N249" s="53">
        <f t="shared" si="79"/>
        <v>160000</v>
      </c>
    </row>
    <row r="250" spans="1:14" s="56" customFormat="1" ht="51">
      <c r="A250" s="80" t="s">
        <v>326</v>
      </c>
      <c r="B250" s="4" t="s">
        <v>0</v>
      </c>
      <c r="C250" s="4" t="s">
        <v>80</v>
      </c>
      <c r="D250" s="4" t="s">
        <v>325</v>
      </c>
      <c r="E250" s="4" t="s">
        <v>1</v>
      </c>
      <c r="F250" s="3" t="s">
        <v>109</v>
      </c>
      <c r="G250" s="66" t="s">
        <v>109</v>
      </c>
      <c r="H250" s="83">
        <f>SUM(H251)</f>
        <v>3106280</v>
      </c>
      <c r="I250" s="83">
        <f>SUM(I251)</f>
        <v>3106280</v>
      </c>
      <c r="J250" s="121">
        <f>SUM(J251)</f>
        <v>3106280</v>
      </c>
      <c r="K250" s="83">
        <f>SUM(K251)</f>
        <v>0</v>
      </c>
      <c r="L250" s="50"/>
      <c r="M250" s="127">
        <f t="shared" ref="M250:M251" si="87">H250-I250</f>
        <v>0</v>
      </c>
      <c r="N250" s="53">
        <f t="shared" ref="N250:N251" si="88">H250-J250</f>
        <v>0</v>
      </c>
    </row>
    <row r="251" spans="1:14" s="54" customFormat="1" ht="25.5">
      <c r="A251" s="58" t="s">
        <v>208</v>
      </c>
      <c r="B251" s="182" t="s">
        <v>0</v>
      </c>
      <c r="C251" s="182" t="s">
        <v>80</v>
      </c>
      <c r="D251" s="182" t="s">
        <v>325</v>
      </c>
      <c r="E251" s="182" t="s">
        <v>89</v>
      </c>
      <c r="F251" s="59" t="s">
        <v>109</v>
      </c>
      <c r="G251" s="96" t="s">
        <v>109</v>
      </c>
      <c r="H251" s="84">
        <v>3106280</v>
      </c>
      <c r="I251" s="84">
        <v>3106280</v>
      </c>
      <c r="J251" s="84">
        <v>3106280</v>
      </c>
      <c r="K251" s="85">
        <f>I251-J251</f>
        <v>0</v>
      </c>
      <c r="M251" s="127">
        <f t="shared" si="87"/>
        <v>0</v>
      </c>
      <c r="N251" s="53">
        <f t="shared" si="88"/>
        <v>0</v>
      </c>
    </row>
    <row r="252" spans="1:14" s="56" customFormat="1" ht="25.5">
      <c r="A252" s="80" t="s">
        <v>182</v>
      </c>
      <c r="B252" s="4" t="s">
        <v>0</v>
      </c>
      <c r="C252" s="4" t="s">
        <v>80</v>
      </c>
      <c r="D252" s="4" t="s">
        <v>90</v>
      </c>
      <c r="E252" s="4" t="s">
        <v>1</v>
      </c>
      <c r="F252" s="3" t="s">
        <v>109</v>
      </c>
      <c r="G252" s="66" t="s">
        <v>109</v>
      </c>
      <c r="H252" s="83">
        <f>SUM(H253)</f>
        <v>3000000</v>
      </c>
      <c r="I252" s="83">
        <f>SUM(I253)</f>
        <v>3000000</v>
      </c>
      <c r="J252" s="121">
        <f>SUM(J253)</f>
        <v>3000000</v>
      </c>
      <c r="K252" s="83">
        <f>SUM(K253)</f>
        <v>0</v>
      </c>
      <c r="L252" s="50"/>
      <c r="M252" s="127">
        <f t="shared" si="85"/>
        <v>0</v>
      </c>
      <c r="N252" s="53">
        <f t="shared" si="79"/>
        <v>0</v>
      </c>
    </row>
    <row r="253" spans="1:14" s="54" customFormat="1" ht="25.5">
      <c r="A253" s="58" t="s">
        <v>208</v>
      </c>
      <c r="B253" s="182" t="s">
        <v>0</v>
      </c>
      <c r="C253" s="182" t="s">
        <v>80</v>
      </c>
      <c r="D253" s="182" t="s">
        <v>90</v>
      </c>
      <c r="E253" s="182" t="s">
        <v>89</v>
      </c>
      <c r="F253" s="59" t="s">
        <v>109</v>
      </c>
      <c r="G253" s="96" t="s">
        <v>109</v>
      </c>
      <c r="H253" s="84">
        <v>3000000</v>
      </c>
      <c r="I253" s="84">
        <v>3000000</v>
      </c>
      <c r="J253" s="84">
        <v>3000000</v>
      </c>
      <c r="K253" s="85">
        <f>I253-J253</f>
        <v>0</v>
      </c>
      <c r="M253" s="127">
        <f t="shared" si="85"/>
        <v>0</v>
      </c>
      <c r="N253" s="53">
        <f t="shared" si="79"/>
        <v>0</v>
      </c>
    </row>
    <row r="254" spans="1:14" s="54" customFormat="1" ht="41.25" customHeight="1">
      <c r="A254" s="80" t="s">
        <v>183</v>
      </c>
      <c r="B254" s="4" t="s">
        <v>0</v>
      </c>
      <c r="C254" s="4" t="s">
        <v>80</v>
      </c>
      <c r="D254" s="4" t="s">
        <v>91</v>
      </c>
      <c r="E254" s="4" t="s">
        <v>1</v>
      </c>
      <c r="F254" s="3" t="s">
        <v>109</v>
      </c>
      <c r="G254" s="66" t="s">
        <v>109</v>
      </c>
      <c r="H254" s="83">
        <f>SUM(H255)</f>
        <v>10000000</v>
      </c>
      <c r="I254" s="83">
        <f>SUM(I255)</f>
        <v>10000000</v>
      </c>
      <c r="J254" s="121">
        <f>SUM(J255)</f>
        <v>10000000</v>
      </c>
      <c r="K254" s="83">
        <f>SUM(K255)</f>
        <v>0</v>
      </c>
      <c r="M254" s="127">
        <f t="shared" si="85"/>
        <v>0</v>
      </c>
      <c r="N254" s="53">
        <f t="shared" si="79"/>
        <v>0</v>
      </c>
    </row>
    <row r="255" spans="1:14" s="54" customFormat="1" ht="25.5">
      <c r="A255" s="58" t="s">
        <v>208</v>
      </c>
      <c r="B255" s="182" t="s">
        <v>0</v>
      </c>
      <c r="C255" s="182" t="s">
        <v>80</v>
      </c>
      <c r="D255" s="182" t="s">
        <v>91</v>
      </c>
      <c r="E255" s="182" t="s">
        <v>89</v>
      </c>
      <c r="F255" s="59" t="s">
        <v>109</v>
      </c>
      <c r="G255" s="96" t="s">
        <v>109</v>
      </c>
      <c r="H255" s="84">
        <v>10000000</v>
      </c>
      <c r="I255" s="84">
        <v>10000000</v>
      </c>
      <c r="J255" s="84">
        <v>10000000</v>
      </c>
      <c r="K255" s="85">
        <f>I255-J255</f>
        <v>0</v>
      </c>
      <c r="M255" s="127">
        <f t="shared" si="85"/>
        <v>0</v>
      </c>
      <c r="N255" s="53">
        <f t="shared" si="79"/>
        <v>0</v>
      </c>
    </row>
    <row r="256" spans="1:14" s="54" customFormat="1" ht="25.5">
      <c r="A256" s="80" t="s">
        <v>262</v>
      </c>
      <c r="B256" s="4" t="s">
        <v>0</v>
      </c>
      <c r="C256" s="4" t="s">
        <v>80</v>
      </c>
      <c r="D256" s="4" t="s">
        <v>261</v>
      </c>
      <c r="E256" s="4" t="s">
        <v>1</v>
      </c>
      <c r="F256" s="3" t="s">
        <v>109</v>
      </c>
      <c r="G256" s="66" t="s">
        <v>109</v>
      </c>
      <c r="H256" s="83">
        <f>SUM(H257)</f>
        <v>100000000</v>
      </c>
      <c r="I256" s="83">
        <f>SUM(I257)</f>
        <v>100000000</v>
      </c>
      <c r="J256" s="121">
        <f>SUM(J257)</f>
        <v>100000000</v>
      </c>
      <c r="K256" s="83">
        <f>SUM(K257)</f>
        <v>0</v>
      </c>
      <c r="M256" s="127">
        <f t="shared" si="85"/>
        <v>0</v>
      </c>
      <c r="N256" s="53">
        <f t="shared" si="79"/>
        <v>0</v>
      </c>
    </row>
    <row r="257" spans="1:30" s="54" customFormat="1" ht="25.5">
      <c r="A257" s="58" t="s">
        <v>208</v>
      </c>
      <c r="B257" s="182" t="s">
        <v>0</v>
      </c>
      <c r="C257" s="182" t="s">
        <v>80</v>
      </c>
      <c r="D257" s="182" t="s">
        <v>261</v>
      </c>
      <c r="E257" s="182" t="s">
        <v>89</v>
      </c>
      <c r="F257" s="59" t="s">
        <v>109</v>
      </c>
      <c r="G257" s="96" t="s">
        <v>109</v>
      </c>
      <c r="H257" s="244">
        <v>100000000</v>
      </c>
      <c r="I257" s="84">
        <v>100000000</v>
      </c>
      <c r="J257" s="84">
        <v>100000000</v>
      </c>
      <c r="K257" s="85">
        <f>I257-J257</f>
        <v>0</v>
      </c>
      <c r="M257" s="127">
        <f t="shared" si="85"/>
        <v>0</v>
      </c>
      <c r="N257" s="53">
        <f t="shared" si="79"/>
        <v>0</v>
      </c>
    </row>
    <row r="258" spans="1:30" s="54" customFormat="1" ht="51">
      <c r="A258" s="80" t="s">
        <v>278</v>
      </c>
      <c r="B258" s="4" t="s">
        <v>0</v>
      </c>
      <c r="C258" s="4" t="s">
        <v>80</v>
      </c>
      <c r="D258" s="4" t="s">
        <v>276</v>
      </c>
      <c r="E258" s="4" t="s">
        <v>1</v>
      </c>
      <c r="F258" s="3" t="s">
        <v>109</v>
      </c>
      <c r="G258" s="66" t="s">
        <v>109</v>
      </c>
      <c r="H258" s="83">
        <f>SUM(H259)</f>
        <v>0</v>
      </c>
      <c r="I258" s="83">
        <f>SUM(I259)</f>
        <v>0</v>
      </c>
      <c r="J258" s="121">
        <f>SUM(J259)</f>
        <v>0</v>
      </c>
      <c r="K258" s="83">
        <f>SUM(K259)</f>
        <v>0</v>
      </c>
      <c r="M258" s="127">
        <f t="shared" si="85"/>
        <v>0</v>
      </c>
      <c r="N258" s="53">
        <f t="shared" si="79"/>
        <v>0</v>
      </c>
    </row>
    <row r="259" spans="1:30" s="54" customFormat="1" ht="25.5">
      <c r="A259" s="58" t="s">
        <v>208</v>
      </c>
      <c r="B259" s="182" t="s">
        <v>0</v>
      </c>
      <c r="C259" s="182" t="s">
        <v>80</v>
      </c>
      <c r="D259" s="182" t="s">
        <v>276</v>
      </c>
      <c r="E259" s="182" t="s">
        <v>89</v>
      </c>
      <c r="F259" s="59" t="s">
        <v>109</v>
      </c>
      <c r="G259" s="96" t="s">
        <v>109</v>
      </c>
      <c r="H259" s="244">
        <v>0</v>
      </c>
      <c r="I259" s="84">
        <v>0</v>
      </c>
      <c r="J259" s="84">
        <v>0</v>
      </c>
      <c r="K259" s="85">
        <f>I259-J259</f>
        <v>0</v>
      </c>
      <c r="L259" s="261"/>
      <c r="M259" s="127">
        <f t="shared" si="85"/>
        <v>0</v>
      </c>
      <c r="N259" s="53">
        <f t="shared" si="79"/>
        <v>0</v>
      </c>
    </row>
    <row r="260" spans="1:30" s="54" customFormat="1" ht="25.5">
      <c r="A260" s="80" t="s">
        <v>279</v>
      </c>
      <c r="B260" s="4" t="s">
        <v>0</v>
      </c>
      <c r="C260" s="4" t="s">
        <v>80</v>
      </c>
      <c r="D260" s="4" t="s">
        <v>277</v>
      </c>
      <c r="E260" s="4" t="s">
        <v>1</v>
      </c>
      <c r="F260" s="3" t="s">
        <v>109</v>
      </c>
      <c r="G260" s="66" t="s">
        <v>109</v>
      </c>
      <c r="H260" s="83">
        <f>SUM(H261)</f>
        <v>16686430</v>
      </c>
      <c r="I260" s="83">
        <f>SUM(I261)</f>
        <v>16686430</v>
      </c>
      <c r="J260" s="121">
        <f>SUM(J261)</f>
        <v>16686430</v>
      </c>
      <c r="K260" s="83">
        <f>SUM(K261)</f>
        <v>0</v>
      </c>
      <c r="M260" s="127">
        <f t="shared" si="85"/>
        <v>0</v>
      </c>
      <c r="N260" s="53">
        <f t="shared" si="79"/>
        <v>0</v>
      </c>
    </row>
    <row r="261" spans="1:30" s="54" customFormat="1" ht="25.5">
      <c r="A261" s="58" t="s">
        <v>208</v>
      </c>
      <c r="B261" s="182" t="s">
        <v>0</v>
      </c>
      <c r="C261" s="182" t="s">
        <v>80</v>
      </c>
      <c r="D261" s="182" t="s">
        <v>277</v>
      </c>
      <c r="E261" s="182" t="s">
        <v>89</v>
      </c>
      <c r="F261" s="59" t="s">
        <v>109</v>
      </c>
      <c r="G261" s="96" t="s">
        <v>109</v>
      </c>
      <c r="H261" s="244">
        <v>16686430</v>
      </c>
      <c r="I261" s="244">
        <v>16686430</v>
      </c>
      <c r="J261" s="84">
        <v>16686430</v>
      </c>
      <c r="K261" s="85">
        <f>I261-J261</f>
        <v>0</v>
      </c>
      <c r="L261" s="261"/>
      <c r="M261" s="127">
        <f t="shared" si="85"/>
        <v>0</v>
      </c>
      <c r="N261" s="53">
        <f t="shared" si="79"/>
        <v>0</v>
      </c>
    </row>
    <row r="262" spans="1:30" s="56" customFormat="1" ht="38.25">
      <c r="A262" s="80" t="s">
        <v>184</v>
      </c>
      <c r="B262" s="4" t="s">
        <v>0</v>
      </c>
      <c r="C262" s="4" t="s">
        <v>80</v>
      </c>
      <c r="D262" s="4" t="s">
        <v>92</v>
      </c>
      <c r="E262" s="4" t="s">
        <v>1</v>
      </c>
      <c r="F262" s="3" t="s">
        <v>109</v>
      </c>
      <c r="G262" s="234" t="s">
        <v>109</v>
      </c>
      <c r="H262" s="83">
        <f>SUM(H263:H268)</f>
        <v>86281473.689999998</v>
      </c>
      <c r="I262" s="83">
        <f>SUM(I263:I268)</f>
        <v>62116945.969999999</v>
      </c>
      <c r="J262" s="232">
        <f>SUM(J263:J268)</f>
        <v>56540127.880000003</v>
      </c>
      <c r="K262" s="83">
        <f>SUM(K263:K268)</f>
        <v>5576818.0899999943</v>
      </c>
      <c r="L262" s="50"/>
      <c r="M262" s="127">
        <f t="shared" si="85"/>
        <v>24164527.719999999</v>
      </c>
      <c r="N262" s="53">
        <f t="shared" si="79"/>
        <v>29741345.809999995</v>
      </c>
      <c r="O262" s="106"/>
      <c r="P262" s="106"/>
      <c r="Q262" s="106"/>
      <c r="R262" s="106"/>
      <c r="S262" s="106"/>
      <c r="T262" s="106"/>
      <c r="U262" s="106"/>
      <c r="V262" s="106"/>
      <c r="W262" s="106"/>
      <c r="X262" s="106"/>
      <c r="Y262" s="106"/>
      <c r="Z262" s="106"/>
      <c r="AA262" s="106"/>
      <c r="AB262" s="106"/>
      <c r="AC262" s="106"/>
      <c r="AD262" s="106"/>
    </row>
    <row r="263" spans="1:30" s="56" customFormat="1">
      <c r="A263" s="338" t="s">
        <v>94</v>
      </c>
      <c r="B263" s="182" t="s">
        <v>0</v>
      </c>
      <c r="C263" s="182" t="s">
        <v>80</v>
      </c>
      <c r="D263" s="182" t="s">
        <v>92</v>
      </c>
      <c r="E263" s="182" t="s">
        <v>4</v>
      </c>
      <c r="F263" s="348" t="s">
        <v>314</v>
      </c>
      <c r="G263" s="185" t="s">
        <v>320</v>
      </c>
      <c r="H263" s="244">
        <v>2367785</v>
      </c>
      <c r="I263" s="244">
        <v>2367785</v>
      </c>
      <c r="J263" s="84">
        <v>2207729.87</v>
      </c>
      <c r="K263" s="285">
        <f t="shared" ref="K263:K290" si="89">I263-J263</f>
        <v>160055.12999999989</v>
      </c>
      <c r="L263" s="50"/>
      <c r="M263" s="127">
        <f t="shared" si="85"/>
        <v>0</v>
      </c>
      <c r="N263" s="53">
        <f t="shared" si="79"/>
        <v>160055.12999999989</v>
      </c>
      <c r="O263" s="106"/>
      <c r="P263" s="106"/>
      <c r="Q263" s="106"/>
      <c r="R263" s="106"/>
      <c r="S263" s="106"/>
      <c r="T263" s="106"/>
      <c r="U263" s="106"/>
      <c r="V263" s="106"/>
      <c r="W263" s="106"/>
      <c r="X263" s="106"/>
      <c r="Y263" s="106"/>
      <c r="Z263" s="106"/>
      <c r="AA263" s="106"/>
      <c r="AB263" s="106"/>
      <c r="AC263" s="106"/>
      <c r="AD263" s="106"/>
    </row>
    <row r="264" spans="1:30" s="56" customFormat="1">
      <c r="A264" s="339"/>
      <c r="B264" s="182" t="s">
        <v>0</v>
      </c>
      <c r="C264" s="182" t="s">
        <v>80</v>
      </c>
      <c r="D264" s="182" t="s">
        <v>92</v>
      </c>
      <c r="E264" s="182" t="s">
        <v>4</v>
      </c>
      <c r="F264" s="351"/>
      <c r="G264" s="185" t="s">
        <v>223</v>
      </c>
      <c r="H264" s="244">
        <v>44987915</v>
      </c>
      <c r="I264" s="244">
        <v>44987915</v>
      </c>
      <c r="J264" s="84">
        <f>44154536.49-J263</f>
        <v>41946806.620000005</v>
      </c>
      <c r="K264" s="285">
        <f t="shared" si="89"/>
        <v>3041108.3799999952</v>
      </c>
      <c r="L264" s="50"/>
      <c r="M264" s="127">
        <f t="shared" si="85"/>
        <v>0</v>
      </c>
      <c r="N264" s="53">
        <f t="shared" si="79"/>
        <v>3041108.3799999952</v>
      </c>
      <c r="O264" s="106"/>
      <c r="P264" s="106"/>
      <c r="Q264" s="106"/>
      <c r="R264" s="106"/>
      <c r="S264" s="106"/>
      <c r="T264" s="106"/>
      <c r="U264" s="106"/>
      <c r="V264" s="106"/>
      <c r="W264" s="106"/>
      <c r="X264" s="106"/>
      <c r="Y264" s="106"/>
      <c r="Z264" s="106"/>
      <c r="AA264" s="106"/>
      <c r="AB264" s="106"/>
      <c r="AC264" s="106"/>
      <c r="AD264" s="106"/>
    </row>
    <row r="265" spans="1:30" s="282" customFormat="1">
      <c r="A265" s="350" t="s">
        <v>199</v>
      </c>
      <c r="B265" s="182" t="s">
        <v>0</v>
      </c>
      <c r="C265" s="182" t="s">
        <v>80</v>
      </c>
      <c r="D265" s="182" t="s">
        <v>92</v>
      </c>
      <c r="E265" s="182" t="s">
        <v>39</v>
      </c>
      <c r="F265" s="348" t="s">
        <v>314</v>
      </c>
      <c r="G265" s="185" t="s">
        <v>320</v>
      </c>
      <c r="H265" s="308">
        <v>1907788.69</v>
      </c>
      <c r="I265" s="84">
        <v>699562.3</v>
      </c>
      <c r="J265" s="84">
        <v>580780.35</v>
      </c>
      <c r="K265" s="280">
        <f t="shared" si="89"/>
        <v>118781.95000000007</v>
      </c>
      <c r="L265" s="278"/>
      <c r="M265" s="281">
        <f t="shared" si="85"/>
        <v>1208226.3899999999</v>
      </c>
      <c r="N265" s="53">
        <f t="shared" si="79"/>
        <v>1327008.3399999999</v>
      </c>
      <c r="O265" s="279"/>
      <c r="P265" s="279"/>
      <c r="Q265" s="279"/>
      <c r="R265" s="279"/>
      <c r="S265" s="279"/>
      <c r="T265" s="279"/>
      <c r="U265" s="279"/>
      <c r="V265" s="279"/>
      <c r="W265" s="279"/>
      <c r="X265" s="279"/>
      <c r="Y265" s="279"/>
      <c r="Z265" s="279"/>
      <c r="AA265" s="279"/>
      <c r="AB265" s="279"/>
      <c r="AC265" s="279"/>
      <c r="AD265" s="279"/>
    </row>
    <row r="266" spans="1:30">
      <c r="A266" s="336"/>
      <c r="B266" s="182" t="s">
        <v>0</v>
      </c>
      <c r="C266" s="182" t="s">
        <v>80</v>
      </c>
      <c r="D266" s="182" t="s">
        <v>92</v>
      </c>
      <c r="E266" s="182" t="s">
        <v>39</v>
      </c>
      <c r="F266" s="351"/>
      <c r="G266" s="235" t="s">
        <v>223</v>
      </c>
      <c r="H266" s="308">
        <v>36247985</v>
      </c>
      <c r="I266" s="84">
        <f>13991245.97-I265</f>
        <v>13291683.67</v>
      </c>
      <c r="J266" s="84">
        <f>11615591.39-J265</f>
        <v>11034811.040000001</v>
      </c>
      <c r="K266" s="285">
        <f t="shared" si="89"/>
        <v>2256872.629999999</v>
      </c>
      <c r="L266" s="169"/>
      <c r="M266" s="127">
        <f t="shared" si="85"/>
        <v>22956301.329999998</v>
      </c>
      <c r="N266" s="53">
        <f t="shared" si="79"/>
        <v>25213173.960000001</v>
      </c>
    </row>
    <row r="267" spans="1:30" s="56" customFormat="1">
      <c r="A267" s="188" t="s">
        <v>94</v>
      </c>
      <c r="B267" s="182" t="s">
        <v>0</v>
      </c>
      <c r="C267" s="182" t="s">
        <v>80</v>
      </c>
      <c r="D267" s="182" t="s">
        <v>92</v>
      </c>
      <c r="E267" s="182">
        <v>242</v>
      </c>
      <c r="F267" s="348" t="s">
        <v>314</v>
      </c>
      <c r="G267" s="185" t="s">
        <v>320</v>
      </c>
      <c r="H267" s="318">
        <v>38500</v>
      </c>
      <c r="I267" s="84">
        <v>38500</v>
      </c>
      <c r="J267" s="84">
        <v>38500.050000000003</v>
      </c>
      <c r="K267" s="285">
        <f t="shared" si="89"/>
        <v>-5.0000000002910383E-2</v>
      </c>
      <c r="L267" s="50"/>
      <c r="M267" s="127">
        <f t="shared" si="85"/>
        <v>0</v>
      </c>
      <c r="N267" s="53">
        <f t="shared" si="79"/>
        <v>-5.0000000002910383E-2</v>
      </c>
      <c r="O267" s="106"/>
      <c r="P267" s="106"/>
      <c r="Q267" s="106"/>
      <c r="R267" s="106"/>
      <c r="S267" s="106"/>
      <c r="T267" s="106"/>
      <c r="U267" s="106"/>
      <c r="V267" s="106"/>
      <c r="W267" s="106"/>
      <c r="X267" s="106"/>
      <c r="Y267" s="106"/>
      <c r="Z267" s="106"/>
      <c r="AA267" s="106"/>
      <c r="AB267" s="106"/>
      <c r="AC267" s="106"/>
      <c r="AD267" s="106"/>
    </row>
    <row r="268" spans="1:30" s="56" customFormat="1">
      <c r="A268" s="170" t="s">
        <v>199</v>
      </c>
      <c r="B268" s="182" t="s">
        <v>0</v>
      </c>
      <c r="C268" s="182" t="s">
        <v>80</v>
      </c>
      <c r="D268" s="182" t="s">
        <v>92</v>
      </c>
      <c r="E268" s="182">
        <v>242</v>
      </c>
      <c r="F268" s="351"/>
      <c r="G268" s="235" t="s">
        <v>223</v>
      </c>
      <c r="H268" s="318">
        <v>731500</v>
      </c>
      <c r="I268" s="84">
        <v>731500</v>
      </c>
      <c r="J268" s="84">
        <v>731499.95</v>
      </c>
      <c r="K268" s="285">
        <f t="shared" si="89"/>
        <v>5.0000000046566129E-2</v>
      </c>
      <c r="L268" s="50"/>
      <c r="M268" s="127">
        <f t="shared" si="85"/>
        <v>0</v>
      </c>
      <c r="N268" s="53">
        <f t="shared" si="79"/>
        <v>5.0000000046566129E-2</v>
      </c>
      <c r="O268" s="106"/>
      <c r="P268" s="106"/>
      <c r="Q268" s="106"/>
      <c r="R268" s="106"/>
      <c r="S268" s="106"/>
      <c r="T268" s="106"/>
      <c r="U268" s="106"/>
      <c r="V268" s="106"/>
      <c r="W268" s="106"/>
      <c r="X268" s="106"/>
      <c r="Y268" s="106"/>
      <c r="Z268" s="106"/>
      <c r="AA268" s="106"/>
      <c r="AB268" s="106"/>
      <c r="AC268" s="106"/>
      <c r="AD268" s="106"/>
    </row>
    <row r="269" spans="1:30">
      <c r="A269" s="80" t="s">
        <v>222</v>
      </c>
      <c r="B269" s="4" t="s">
        <v>0</v>
      </c>
      <c r="C269" s="4" t="s">
        <v>80</v>
      </c>
      <c r="D269" s="4">
        <v>9990020680</v>
      </c>
      <c r="E269" s="4">
        <v>633</v>
      </c>
      <c r="F269" s="3"/>
      <c r="G269" s="234"/>
      <c r="H269" s="243">
        <v>0</v>
      </c>
      <c r="I269" s="243">
        <v>0</v>
      </c>
      <c r="J269" s="241">
        <v>0</v>
      </c>
      <c r="K269" s="83">
        <f t="shared" si="89"/>
        <v>0</v>
      </c>
      <c r="L269" s="54"/>
      <c r="M269" s="127">
        <f t="shared" si="85"/>
        <v>0</v>
      </c>
      <c r="N269" s="53">
        <f t="shared" si="79"/>
        <v>0</v>
      </c>
    </row>
    <row r="270" spans="1:30">
      <c r="A270" s="80" t="s">
        <v>222</v>
      </c>
      <c r="B270" s="4" t="s">
        <v>0</v>
      </c>
      <c r="C270" s="4" t="s">
        <v>80</v>
      </c>
      <c r="D270" s="4">
        <v>9990020680</v>
      </c>
      <c r="E270" s="4">
        <v>811</v>
      </c>
      <c r="F270" s="3"/>
      <c r="G270" s="234"/>
      <c r="H270" s="243">
        <v>0</v>
      </c>
      <c r="I270" s="243">
        <v>0</v>
      </c>
      <c r="J270" s="241">
        <v>0</v>
      </c>
      <c r="K270" s="83">
        <f t="shared" si="89"/>
        <v>0</v>
      </c>
      <c r="M270" s="127">
        <f t="shared" si="85"/>
        <v>0</v>
      </c>
      <c r="N270" s="53">
        <f t="shared" si="79"/>
        <v>0</v>
      </c>
    </row>
    <row r="271" spans="1:30" ht="25.5">
      <c r="A271" s="80" t="s">
        <v>293</v>
      </c>
      <c r="B271" s="4">
        <v>148</v>
      </c>
      <c r="C271" s="4">
        <v>1006</v>
      </c>
      <c r="D271" s="4">
        <v>9990099950</v>
      </c>
      <c r="E271" s="4">
        <v>244</v>
      </c>
      <c r="F271" s="3"/>
      <c r="G271" s="234"/>
      <c r="H271" s="243">
        <v>0</v>
      </c>
      <c r="I271" s="243">
        <v>0</v>
      </c>
      <c r="J271" s="243">
        <v>0</v>
      </c>
      <c r="K271" s="83">
        <f t="shared" si="89"/>
        <v>0</v>
      </c>
      <c r="L271" s="273"/>
      <c r="M271" s="127">
        <f t="shared" si="85"/>
        <v>0</v>
      </c>
      <c r="N271" s="53">
        <f t="shared" si="79"/>
        <v>0</v>
      </c>
    </row>
    <row r="272" spans="1:30">
      <c r="A272" s="80" t="s">
        <v>287</v>
      </c>
      <c r="B272" s="4" t="s">
        <v>0</v>
      </c>
      <c r="C272" s="4" t="s">
        <v>80</v>
      </c>
      <c r="D272" s="4">
        <v>9990099970</v>
      </c>
      <c r="E272" s="4">
        <v>112</v>
      </c>
      <c r="F272" s="3"/>
      <c r="G272" s="234"/>
      <c r="H272" s="243">
        <v>0</v>
      </c>
      <c r="I272" s="243">
        <v>0</v>
      </c>
      <c r="J272" s="241">
        <v>0</v>
      </c>
      <c r="K272" s="83">
        <f t="shared" si="89"/>
        <v>0</v>
      </c>
      <c r="L272" s="264"/>
      <c r="M272" s="127">
        <f t="shared" si="85"/>
        <v>0</v>
      </c>
      <c r="N272" s="53">
        <f t="shared" si="79"/>
        <v>0</v>
      </c>
    </row>
    <row r="273" spans="1:14">
      <c r="A273" s="80" t="s">
        <v>287</v>
      </c>
      <c r="B273" s="4" t="s">
        <v>0</v>
      </c>
      <c r="C273" s="4" t="s">
        <v>80</v>
      </c>
      <c r="D273" s="4">
        <v>9990099970</v>
      </c>
      <c r="E273" s="4">
        <v>831</v>
      </c>
      <c r="F273" s="3"/>
      <c r="G273" s="234"/>
      <c r="H273" s="243">
        <v>0</v>
      </c>
      <c r="I273" s="243">
        <v>0</v>
      </c>
      <c r="J273" s="241">
        <v>0</v>
      </c>
      <c r="K273" s="83">
        <f t="shared" si="89"/>
        <v>0</v>
      </c>
      <c r="L273" s="261"/>
      <c r="M273" s="127">
        <f t="shared" si="85"/>
        <v>0</v>
      </c>
      <c r="N273" s="53">
        <f t="shared" si="79"/>
        <v>0</v>
      </c>
    </row>
    <row r="274" spans="1:14" ht="76.5">
      <c r="A274" s="80" t="s">
        <v>321</v>
      </c>
      <c r="B274" s="4" t="s">
        <v>0</v>
      </c>
      <c r="C274" s="4" t="s">
        <v>80</v>
      </c>
      <c r="D274" s="4" t="s">
        <v>283</v>
      </c>
      <c r="E274" s="4">
        <v>811</v>
      </c>
      <c r="F274" s="3"/>
      <c r="G274" s="234"/>
      <c r="H274" s="243">
        <v>38016656</v>
      </c>
      <c r="I274" s="243">
        <v>38014000</v>
      </c>
      <c r="J274" s="241">
        <v>38014000</v>
      </c>
      <c r="K274" s="83">
        <f t="shared" si="89"/>
        <v>0</v>
      </c>
      <c r="L274" s="54"/>
      <c r="M274" s="127">
        <f t="shared" si="85"/>
        <v>2656</v>
      </c>
      <c r="N274" s="53">
        <f t="shared" si="79"/>
        <v>2656</v>
      </c>
    </row>
    <row r="275" spans="1:14" ht="102">
      <c r="A275" s="80" t="s">
        <v>322</v>
      </c>
      <c r="B275" s="4" t="s">
        <v>0</v>
      </c>
      <c r="C275" s="4" t="s">
        <v>80</v>
      </c>
      <c r="D275" s="4" t="s">
        <v>284</v>
      </c>
      <c r="E275" s="4">
        <v>633</v>
      </c>
      <c r="F275" s="3"/>
      <c r="G275" s="234"/>
      <c r="H275" s="243">
        <v>1212500000</v>
      </c>
      <c r="I275" s="243">
        <v>750000000</v>
      </c>
      <c r="J275" s="243">
        <v>750000000</v>
      </c>
      <c r="K275" s="83">
        <f t="shared" si="89"/>
        <v>0</v>
      </c>
      <c r="M275" s="127">
        <f t="shared" si="85"/>
        <v>462500000</v>
      </c>
      <c r="N275" s="53">
        <f t="shared" si="79"/>
        <v>462500000</v>
      </c>
    </row>
    <row r="276" spans="1:14" ht="51">
      <c r="A276" s="80" t="s">
        <v>289</v>
      </c>
      <c r="B276" s="4" t="s">
        <v>0</v>
      </c>
      <c r="C276" s="4" t="s">
        <v>80</v>
      </c>
      <c r="D276" s="4" t="s">
        <v>288</v>
      </c>
      <c r="E276" s="4">
        <v>360</v>
      </c>
      <c r="F276" s="3"/>
      <c r="G276" s="234"/>
      <c r="H276" s="243">
        <v>0</v>
      </c>
      <c r="I276" s="243">
        <v>0</v>
      </c>
      <c r="J276" s="241">
        <v>0</v>
      </c>
      <c r="K276" s="83">
        <f t="shared" si="89"/>
        <v>0</v>
      </c>
      <c r="L276" s="261"/>
      <c r="M276" s="127">
        <f t="shared" si="85"/>
        <v>0</v>
      </c>
      <c r="N276" s="53">
        <f t="shared" si="79"/>
        <v>0</v>
      </c>
    </row>
    <row r="277" spans="1:14" s="270" customFormat="1" ht="163.5" customHeight="1">
      <c r="A277" s="142" t="s">
        <v>139</v>
      </c>
      <c r="B277" s="143" t="s">
        <v>0</v>
      </c>
      <c r="C277" s="143" t="s">
        <v>11</v>
      </c>
      <c r="D277" s="143" t="s">
        <v>21</v>
      </c>
      <c r="E277" s="143" t="s">
        <v>1</v>
      </c>
      <c r="F277" s="144" t="s">
        <v>109</v>
      </c>
      <c r="G277" s="145" t="s">
        <v>109</v>
      </c>
      <c r="H277" s="146">
        <f>SUM(H278:H279)</f>
        <v>0</v>
      </c>
      <c r="I277" s="146">
        <f>SUM(I278:I279)</f>
        <v>0</v>
      </c>
      <c r="J277" s="152">
        <f>SUM(J278:J279)</f>
        <v>0</v>
      </c>
      <c r="K277" s="146">
        <f>SUM(K278:K279)</f>
        <v>0</v>
      </c>
      <c r="L277" s="269"/>
      <c r="M277" s="295">
        <f t="shared" si="85"/>
        <v>0</v>
      </c>
      <c r="N277" s="296">
        <f t="shared" si="79"/>
        <v>0</v>
      </c>
    </row>
    <row r="278" spans="1:14" s="298" customFormat="1">
      <c r="A278" s="113" t="s">
        <v>94</v>
      </c>
      <c r="B278" s="114" t="s">
        <v>0</v>
      </c>
      <c r="C278" s="114" t="s">
        <v>11</v>
      </c>
      <c r="D278" s="114" t="s">
        <v>21</v>
      </c>
      <c r="E278" s="114" t="s">
        <v>4</v>
      </c>
      <c r="F278" s="267" t="s">
        <v>109</v>
      </c>
      <c r="G278" s="268" t="s">
        <v>109</v>
      </c>
      <c r="H278" s="147">
        <v>0</v>
      </c>
      <c r="I278" s="147">
        <v>0</v>
      </c>
      <c r="J278" s="297">
        <v>0</v>
      </c>
      <c r="K278" s="123">
        <f t="shared" ref="K278:K279" si="90">I278-J278</f>
        <v>0</v>
      </c>
      <c r="M278" s="295">
        <f t="shared" si="85"/>
        <v>0</v>
      </c>
      <c r="N278" s="296">
        <f t="shared" si="79"/>
        <v>0</v>
      </c>
    </row>
    <row r="279" spans="1:14" s="298" customFormat="1" ht="25.5">
      <c r="A279" s="113" t="s">
        <v>186</v>
      </c>
      <c r="B279" s="114" t="s">
        <v>0</v>
      </c>
      <c r="C279" s="114" t="s">
        <v>11</v>
      </c>
      <c r="D279" s="114" t="s">
        <v>21</v>
      </c>
      <c r="E279" s="114" t="s">
        <v>7</v>
      </c>
      <c r="F279" s="267" t="s">
        <v>109</v>
      </c>
      <c r="G279" s="268" t="s">
        <v>109</v>
      </c>
      <c r="H279" s="147">
        <v>0</v>
      </c>
      <c r="I279" s="147">
        <v>0</v>
      </c>
      <c r="J279" s="297">
        <v>0</v>
      </c>
      <c r="K279" s="123">
        <f t="shared" si="90"/>
        <v>0</v>
      </c>
      <c r="M279" s="295">
        <f t="shared" si="85"/>
        <v>0</v>
      </c>
      <c r="N279" s="296">
        <f t="shared" si="79"/>
        <v>0</v>
      </c>
    </row>
    <row r="280" spans="1:14" s="298" customFormat="1" ht="25.5">
      <c r="A280" s="142" t="s">
        <v>163</v>
      </c>
      <c r="B280" s="143" t="s">
        <v>0</v>
      </c>
      <c r="C280" s="143" t="s">
        <v>43</v>
      </c>
      <c r="D280" s="143" t="s">
        <v>59</v>
      </c>
      <c r="E280" s="143" t="s">
        <v>1</v>
      </c>
      <c r="F280" s="144" t="s">
        <v>109</v>
      </c>
      <c r="G280" s="145" t="s">
        <v>109</v>
      </c>
      <c r="H280" s="146">
        <f>SUM(H281:H282)</f>
        <v>0</v>
      </c>
      <c r="I280" s="146">
        <f>SUM(I281:I282)</f>
        <v>0</v>
      </c>
      <c r="J280" s="152">
        <f>SUM(J281:J282)</f>
        <v>0</v>
      </c>
      <c r="K280" s="146">
        <f>SUM(K281:K282)</f>
        <v>0</v>
      </c>
      <c r="M280" s="295">
        <f t="shared" si="85"/>
        <v>0</v>
      </c>
      <c r="N280" s="296">
        <f t="shared" si="79"/>
        <v>0</v>
      </c>
    </row>
    <row r="281" spans="1:14" s="270" customFormat="1">
      <c r="A281" s="113" t="s">
        <v>94</v>
      </c>
      <c r="B281" s="114" t="s">
        <v>0</v>
      </c>
      <c r="C281" s="114" t="s">
        <v>43</v>
      </c>
      <c r="D281" s="114" t="s">
        <v>59</v>
      </c>
      <c r="E281" s="114" t="s">
        <v>4</v>
      </c>
      <c r="F281" s="267" t="s">
        <v>109</v>
      </c>
      <c r="G281" s="268" t="s">
        <v>109</v>
      </c>
      <c r="H281" s="147">
        <v>0</v>
      </c>
      <c r="I281" s="147">
        <v>0</v>
      </c>
      <c r="J281" s="297">
        <v>0</v>
      </c>
      <c r="K281" s="123">
        <f t="shared" ref="K281:K282" si="91">I281-J281</f>
        <v>0</v>
      </c>
      <c r="L281" s="269"/>
      <c r="M281" s="295">
        <f t="shared" si="85"/>
        <v>0</v>
      </c>
      <c r="N281" s="296">
        <f t="shared" si="79"/>
        <v>0</v>
      </c>
    </row>
    <row r="282" spans="1:14" s="298" customFormat="1" ht="25.5">
      <c r="A282" s="113" t="s">
        <v>189</v>
      </c>
      <c r="B282" s="114" t="s">
        <v>0</v>
      </c>
      <c r="C282" s="114" t="s">
        <v>43</v>
      </c>
      <c r="D282" s="114" t="s">
        <v>59</v>
      </c>
      <c r="E282" s="114" t="s">
        <v>32</v>
      </c>
      <c r="F282" s="267" t="s">
        <v>109</v>
      </c>
      <c r="G282" s="268" t="s">
        <v>109</v>
      </c>
      <c r="H282" s="147">
        <v>0</v>
      </c>
      <c r="I282" s="147">
        <v>0</v>
      </c>
      <c r="J282" s="297">
        <v>0</v>
      </c>
      <c r="K282" s="123">
        <f t="shared" si="91"/>
        <v>0</v>
      </c>
      <c r="M282" s="295">
        <f t="shared" si="85"/>
        <v>0</v>
      </c>
      <c r="N282" s="296">
        <f t="shared" si="79"/>
        <v>0</v>
      </c>
    </row>
    <row r="283" spans="1:14" s="298" customFormat="1" ht="63.75">
      <c r="A283" s="142" t="s">
        <v>168</v>
      </c>
      <c r="B283" s="143" t="s">
        <v>0</v>
      </c>
      <c r="C283" s="143" t="s">
        <v>43</v>
      </c>
      <c r="D283" s="143" t="s">
        <v>64</v>
      </c>
      <c r="E283" s="143" t="s">
        <v>1</v>
      </c>
      <c r="F283" s="144" t="s">
        <v>109</v>
      </c>
      <c r="G283" s="145" t="s">
        <v>109</v>
      </c>
      <c r="H283" s="146">
        <f>SUM(H284:H285)</f>
        <v>0</v>
      </c>
      <c r="I283" s="146">
        <f>SUM(I284:I285)</f>
        <v>0</v>
      </c>
      <c r="J283" s="152">
        <f>SUM(J284:J285)</f>
        <v>0</v>
      </c>
      <c r="K283" s="146">
        <f>SUM(K284:K285)</f>
        <v>0</v>
      </c>
      <c r="M283" s="295">
        <f t="shared" si="85"/>
        <v>0</v>
      </c>
      <c r="N283" s="296">
        <f t="shared" si="79"/>
        <v>0</v>
      </c>
    </row>
    <row r="284" spans="1:14" s="270" customFormat="1">
      <c r="A284" s="113" t="s">
        <v>94</v>
      </c>
      <c r="B284" s="114" t="s">
        <v>0</v>
      </c>
      <c r="C284" s="114" t="s">
        <v>43</v>
      </c>
      <c r="D284" s="114" t="s">
        <v>64</v>
      </c>
      <c r="E284" s="114" t="s">
        <v>4</v>
      </c>
      <c r="F284" s="267" t="s">
        <v>109</v>
      </c>
      <c r="G284" s="268" t="s">
        <v>109</v>
      </c>
      <c r="H284" s="147">
        <v>0</v>
      </c>
      <c r="I284" s="147">
        <v>0</v>
      </c>
      <c r="J284" s="305">
        <v>0</v>
      </c>
      <c r="K284" s="123">
        <f t="shared" ref="K284:K285" si="92">I284-J284</f>
        <v>0</v>
      </c>
      <c r="L284" s="269"/>
      <c r="M284" s="295">
        <f t="shared" si="85"/>
        <v>0</v>
      </c>
      <c r="N284" s="296">
        <f t="shared" si="79"/>
        <v>0</v>
      </c>
    </row>
    <row r="285" spans="1:14" s="298" customFormat="1" ht="25.5">
      <c r="A285" s="113" t="s">
        <v>186</v>
      </c>
      <c r="B285" s="114" t="s">
        <v>0</v>
      </c>
      <c r="C285" s="114" t="s">
        <v>43</v>
      </c>
      <c r="D285" s="114" t="s">
        <v>64</v>
      </c>
      <c r="E285" s="114" t="s">
        <v>7</v>
      </c>
      <c r="F285" s="267" t="s">
        <v>109</v>
      </c>
      <c r="G285" s="268" t="s">
        <v>109</v>
      </c>
      <c r="H285" s="147">
        <v>0</v>
      </c>
      <c r="I285" s="147">
        <v>0</v>
      </c>
      <c r="J285" s="297">
        <v>0</v>
      </c>
      <c r="K285" s="123">
        <f t="shared" si="92"/>
        <v>0</v>
      </c>
      <c r="M285" s="295">
        <f t="shared" si="85"/>
        <v>0</v>
      </c>
      <c r="N285" s="296">
        <f t="shared" si="79"/>
        <v>0</v>
      </c>
    </row>
    <row r="286" spans="1:14" s="298" customFormat="1" ht="76.5">
      <c r="A286" s="142" t="s">
        <v>169</v>
      </c>
      <c r="B286" s="143" t="s">
        <v>0</v>
      </c>
      <c r="C286" s="143" t="s">
        <v>43</v>
      </c>
      <c r="D286" s="143" t="s">
        <v>65</v>
      </c>
      <c r="E286" s="143" t="s">
        <v>1</v>
      </c>
      <c r="F286" s="144" t="s">
        <v>109</v>
      </c>
      <c r="G286" s="145" t="s">
        <v>109</v>
      </c>
      <c r="H286" s="146">
        <f>SUM(H287:H288)</f>
        <v>0</v>
      </c>
      <c r="I286" s="146">
        <f>SUM(I287:I288)</f>
        <v>0</v>
      </c>
      <c r="J286" s="152">
        <f>SUM(J287:J288)</f>
        <v>0</v>
      </c>
      <c r="K286" s="146">
        <f>SUM(K287:K288)</f>
        <v>0</v>
      </c>
      <c r="M286" s="295">
        <f t="shared" si="85"/>
        <v>0</v>
      </c>
      <c r="N286" s="296">
        <f t="shared" si="79"/>
        <v>0</v>
      </c>
    </row>
    <row r="287" spans="1:14" s="270" customFormat="1">
      <c r="A287" s="113" t="s">
        <v>94</v>
      </c>
      <c r="B287" s="114" t="s">
        <v>0</v>
      </c>
      <c r="C287" s="114" t="s">
        <v>43</v>
      </c>
      <c r="D287" s="114" t="s">
        <v>65</v>
      </c>
      <c r="E287" s="114" t="s">
        <v>4</v>
      </c>
      <c r="F287" s="267" t="s">
        <v>109</v>
      </c>
      <c r="G287" s="268" t="s">
        <v>109</v>
      </c>
      <c r="H287" s="147">
        <v>0</v>
      </c>
      <c r="I287" s="147">
        <v>0</v>
      </c>
      <c r="J287" s="305">
        <v>0</v>
      </c>
      <c r="K287" s="123">
        <f t="shared" ref="K287:K288" si="93">I287-J287</f>
        <v>0</v>
      </c>
      <c r="L287" s="269"/>
      <c r="M287" s="295">
        <f t="shared" si="85"/>
        <v>0</v>
      </c>
      <c r="N287" s="296">
        <f t="shared" si="79"/>
        <v>0</v>
      </c>
    </row>
    <row r="288" spans="1:14" s="298" customFormat="1" ht="25.5">
      <c r="A288" s="113" t="s">
        <v>186</v>
      </c>
      <c r="B288" s="114" t="s">
        <v>0</v>
      </c>
      <c r="C288" s="114" t="s">
        <v>43</v>
      </c>
      <c r="D288" s="114" t="s">
        <v>65</v>
      </c>
      <c r="E288" s="114" t="s">
        <v>7</v>
      </c>
      <c r="F288" s="267" t="s">
        <v>109</v>
      </c>
      <c r="G288" s="268" t="s">
        <v>109</v>
      </c>
      <c r="H288" s="147">
        <v>0</v>
      </c>
      <c r="I288" s="147">
        <v>0</v>
      </c>
      <c r="J288" s="297">
        <v>0</v>
      </c>
      <c r="K288" s="123">
        <f t="shared" si="93"/>
        <v>0</v>
      </c>
      <c r="M288" s="295">
        <f t="shared" si="85"/>
        <v>0</v>
      </c>
      <c r="N288" s="296">
        <f t="shared" si="79"/>
        <v>0</v>
      </c>
    </row>
    <row r="289" spans="1:14" s="129" customFormat="1" ht="25.5">
      <c r="A289" s="148" t="s">
        <v>238</v>
      </c>
      <c r="B289" s="149" t="s">
        <v>0</v>
      </c>
      <c r="C289" s="149" t="s">
        <v>11</v>
      </c>
      <c r="D289" s="149" t="s">
        <v>239</v>
      </c>
      <c r="E289" s="143" t="s">
        <v>1</v>
      </c>
      <c r="F289" s="144"/>
      <c r="G289" s="236"/>
      <c r="H289" s="146">
        <f>SUM(H290:H301)</f>
        <v>0</v>
      </c>
      <c r="I289" s="153">
        <v>0</v>
      </c>
      <c r="J289" s="242">
        <f>SUM(J290)</f>
        <v>0</v>
      </c>
      <c r="K289" s="130">
        <f t="shared" si="89"/>
        <v>0</v>
      </c>
      <c r="L289" s="128"/>
      <c r="M289" s="127">
        <f t="shared" si="85"/>
        <v>0</v>
      </c>
      <c r="N289" s="53">
        <f t="shared" si="79"/>
        <v>0</v>
      </c>
    </row>
    <row r="290" spans="1:14" s="106" customFormat="1">
      <c r="A290" s="162" t="s">
        <v>98</v>
      </c>
      <c r="B290" s="155" t="s">
        <v>0</v>
      </c>
      <c r="C290" s="155" t="s">
        <v>11</v>
      </c>
      <c r="D290" s="155" t="s">
        <v>239</v>
      </c>
      <c r="E290" s="156" t="s">
        <v>14</v>
      </c>
      <c r="F290" s="157"/>
      <c r="G290" s="237"/>
      <c r="H290" s="147">
        <v>0</v>
      </c>
      <c r="I290" s="84">
        <v>0</v>
      </c>
      <c r="J290" s="84">
        <v>0</v>
      </c>
      <c r="K290" s="85">
        <f t="shared" si="89"/>
        <v>0</v>
      </c>
      <c r="L290" s="50"/>
      <c r="M290" s="127">
        <f t="shared" si="85"/>
        <v>0</v>
      </c>
      <c r="N290" s="53">
        <f t="shared" ref="N290:N349" si="94">H290-J290</f>
        <v>0</v>
      </c>
    </row>
    <row r="291" spans="1:14" s="54" customFormat="1" ht="25.5">
      <c r="A291" s="113" t="s">
        <v>209</v>
      </c>
      <c r="B291" s="114" t="s">
        <v>0</v>
      </c>
      <c r="C291" s="114">
        <v>1004</v>
      </c>
      <c r="D291" s="114">
        <v>2230171310</v>
      </c>
      <c r="E291" s="114">
        <v>313</v>
      </c>
      <c r="F291" s="124"/>
      <c r="G291" s="239"/>
      <c r="H291" s="147">
        <v>0</v>
      </c>
      <c r="I291" s="147">
        <v>0</v>
      </c>
      <c r="J291" s="147">
        <v>0</v>
      </c>
      <c r="K291" s="85">
        <f>I291-J291</f>
        <v>0</v>
      </c>
      <c r="M291" s="127">
        <f t="shared" si="85"/>
        <v>0</v>
      </c>
      <c r="N291" s="53">
        <f t="shared" si="94"/>
        <v>0</v>
      </c>
    </row>
    <row r="292" spans="1:14" s="129" customFormat="1" ht="30" customHeight="1">
      <c r="A292" s="148" t="s">
        <v>217</v>
      </c>
      <c r="B292" s="149" t="s">
        <v>0</v>
      </c>
      <c r="C292" s="149" t="s">
        <v>43</v>
      </c>
      <c r="D292" s="149" t="s">
        <v>50</v>
      </c>
      <c r="E292" s="143" t="s">
        <v>1</v>
      </c>
      <c r="F292" s="144"/>
      <c r="G292" s="236"/>
      <c r="H292" s="153">
        <f t="shared" ref="H292:I292" si="95">SUM(H297:H298)</f>
        <v>0</v>
      </c>
      <c r="I292" s="153">
        <f t="shared" si="95"/>
        <v>0</v>
      </c>
      <c r="J292" s="242">
        <f>SUM(J293:J298)</f>
        <v>-49997.15</v>
      </c>
      <c r="K292" s="131">
        <f>SUM(K293:K298)</f>
        <v>49997.15</v>
      </c>
      <c r="L292" s="128"/>
      <c r="M292" s="127">
        <f t="shared" si="85"/>
        <v>0</v>
      </c>
      <c r="N292" s="53">
        <f t="shared" si="94"/>
        <v>49997.15</v>
      </c>
    </row>
    <row r="293" spans="1:14" s="250" customFormat="1" ht="18" customHeight="1">
      <c r="A293" s="352" t="s">
        <v>209</v>
      </c>
      <c r="B293" s="249" t="s">
        <v>0</v>
      </c>
      <c r="C293" s="249" t="s">
        <v>43</v>
      </c>
      <c r="D293" s="249" t="s">
        <v>50</v>
      </c>
      <c r="E293" s="249" t="s">
        <v>7</v>
      </c>
      <c r="F293" s="124" t="s">
        <v>327</v>
      </c>
      <c r="G293" s="240" t="s">
        <v>223</v>
      </c>
      <c r="H293" s="147">
        <v>0</v>
      </c>
      <c r="I293" s="147">
        <v>0</v>
      </c>
      <c r="J293" s="147">
        <v>-5528.94</v>
      </c>
      <c r="K293" s="166">
        <f t="shared" ref="K293:K298" si="96">I293-J293</f>
        <v>5528.94</v>
      </c>
      <c r="L293" s="167"/>
      <c r="M293" s="127">
        <f t="shared" si="85"/>
        <v>0</v>
      </c>
      <c r="N293" s="53">
        <f t="shared" si="94"/>
        <v>5528.94</v>
      </c>
    </row>
    <row r="294" spans="1:14" s="250" customFormat="1" ht="22.5" customHeight="1">
      <c r="A294" s="353"/>
      <c r="B294" s="249" t="s">
        <v>0</v>
      </c>
      <c r="C294" s="249" t="s">
        <v>43</v>
      </c>
      <c r="D294" s="249" t="s">
        <v>50</v>
      </c>
      <c r="E294" s="246" t="s">
        <v>7</v>
      </c>
      <c r="F294" s="124" t="s">
        <v>258</v>
      </c>
      <c r="G294" s="240" t="s">
        <v>223</v>
      </c>
      <c r="H294" s="147">
        <v>0</v>
      </c>
      <c r="I294" s="147">
        <v>0</v>
      </c>
      <c r="J294" s="147">
        <v>-16455.57</v>
      </c>
      <c r="K294" s="166">
        <f t="shared" si="96"/>
        <v>16455.57</v>
      </c>
      <c r="L294" s="167"/>
      <c r="M294" s="127">
        <f t="shared" si="85"/>
        <v>0</v>
      </c>
      <c r="N294" s="53">
        <f t="shared" si="94"/>
        <v>16455.57</v>
      </c>
    </row>
    <row r="295" spans="1:14" s="250" customFormat="1" ht="22.5">
      <c r="A295" s="353"/>
      <c r="B295" s="249" t="s">
        <v>0</v>
      </c>
      <c r="C295" s="249" t="s">
        <v>43</v>
      </c>
      <c r="D295" s="249" t="s">
        <v>50</v>
      </c>
      <c r="E295" s="249" t="s">
        <v>7</v>
      </c>
      <c r="F295" s="124" t="s">
        <v>218</v>
      </c>
      <c r="G295" s="240" t="s">
        <v>223</v>
      </c>
      <c r="H295" s="147">
        <v>0</v>
      </c>
      <c r="I295" s="147">
        <v>0</v>
      </c>
      <c r="J295" s="147">
        <v>-5300.11</v>
      </c>
      <c r="K295" s="166">
        <f t="shared" si="96"/>
        <v>5300.11</v>
      </c>
      <c r="L295" s="167"/>
      <c r="M295" s="127">
        <f t="shared" si="85"/>
        <v>0</v>
      </c>
      <c r="N295" s="53">
        <f t="shared" si="94"/>
        <v>5300.11</v>
      </c>
    </row>
    <row r="296" spans="1:14" s="106" customFormat="1" ht="22.5">
      <c r="A296" s="353"/>
      <c r="B296" s="220" t="s">
        <v>0</v>
      </c>
      <c r="C296" s="220" t="s">
        <v>43</v>
      </c>
      <c r="D296" s="220" t="s">
        <v>328</v>
      </c>
      <c r="E296" s="151" t="s">
        <v>7</v>
      </c>
      <c r="F296" s="141" t="s">
        <v>340</v>
      </c>
      <c r="G296" s="240" t="s">
        <v>223</v>
      </c>
      <c r="H296" s="147">
        <v>0</v>
      </c>
      <c r="I296" s="147">
        <v>0</v>
      </c>
      <c r="J296" s="147">
        <v>-2845.65</v>
      </c>
      <c r="K296" s="85">
        <f t="shared" si="96"/>
        <v>2845.65</v>
      </c>
      <c r="L296" s="50"/>
      <c r="M296" s="127">
        <f t="shared" ref="M296" si="97">H296-I296</f>
        <v>0</v>
      </c>
      <c r="N296" s="53">
        <f t="shared" ref="N296" si="98">H296-J296</f>
        <v>2845.65</v>
      </c>
    </row>
    <row r="297" spans="1:14" s="250" customFormat="1" ht="22.5">
      <c r="A297" s="353"/>
      <c r="B297" s="249" t="s">
        <v>0</v>
      </c>
      <c r="C297" s="249" t="s">
        <v>43</v>
      </c>
      <c r="D297" s="249" t="s">
        <v>50</v>
      </c>
      <c r="E297" s="249" t="s">
        <v>7</v>
      </c>
      <c r="F297" s="124" t="s">
        <v>334</v>
      </c>
      <c r="G297" s="240" t="s">
        <v>223</v>
      </c>
      <c r="H297" s="147">
        <v>0</v>
      </c>
      <c r="I297" s="147">
        <v>0</v>
      </c>
      <c r="J297" s="147">
        <v>-1254.1400000000001</v>
      </c>
      <c r="K297" s="166">
        <f t="shared" si="96"/>
        <v>1254.1400000000001</v>
      </c>
      <c r="L297" s="167"/>
      <c r="M297" s="127">
        <f t="shared" si="85"/>
        <v>0</v>
      </c>
      <c r="N297" s="53">
        <f t="shared" si="94"/>
        <v>1254.1400000000001</v>
      </c>
    </row>
    <row r="298" spans="1:14" s="106" customFormat="1">
      <c r="A298" s="354"/>
      <c r="B298" s="220" t="s">
        <v>0</v>
      </c>
      <c r="C298" s="220" t="s">
        <v>43</v>
      </c>
      <c r="D298" s="220" t="s">
        <v>328</v>
      </c>
      <c r="E298" s="151" t="s">
        <v>7</v>
      </c>
      <c r="F298" s="141"/>
      <c r="G298" s="139"/>
      <c r="H298" s="147">
        <v>0</v>
      </c>
      <c r="I298" s="147">
        <v>0</v>
      </c>
      <c r="J298" s="147">
        <v>-18612.740000000002</v>
      </c>
      <c r="K298" s="85">
        <f t="shared" si="96"/>
        <v>18612.740000000002</v>
      </c>
      <c r="L298" s="50"/>
      <c r="M298" s="127">
        <f t="shared" si="85"/>
        <v>0</v>
      </c>
      <c r="N298" s="53">
        <f t="shared" si="94"/>
        <v>18612.740000000002</v>
      </c>
    </row>
    <row r="299" spans="1:14" s="54" customFormat="1">
      <c r="A299" s="142" t="s">
        <v>162</v>
      </c>
      <c r="B299" s="143" t="s">
        <v>0</v>
      </c>
      <c r="C299" s="143" t="s">
        <v>43</v>
      </c>
      <c r="D299" s="143" t="s">
        <v>245</v>
      </c>
      <c r="E299" s="143" t="s">
        <v>1</v>
      </c>
      <c r="F299" s="144"/>
      <c r="G299" s="145"/>
      <c r="H299" s="146">
        <f>SUM(H300)</f>
        <v>0</v>
      </c>
      <c r="I299" s="146">
        <f>SUM(I300)</f>
        <v>0</v>
      </c>
      <c r="J299" s="146">
        <f>SUM(J300)</f>
        <v>0</v>
      </c>
      <c r="K299" s="83">
        <f>SUM(K300)</f>
        <v>0</v>
      </c>
      <c r="M299" s="127">
        <f t="shared" si="85"/>
        <v>0</v>
      </c>
      <c r="N299" s="53">
        <f t="shared" si="94"/>
        <v>0</v>
      </c>
    </row>
    <row r="300" spans="1:14" s="54" customFormat="1" ht="25.5">
      <c r="A300" s="122" t="s">
        <v>209</v>
      </c>
      <c r="B300" s="114" t="s">
        <v>0</v>
      </c>
      <c r="C300" s="114" t="s">
        <v>43</v>
      </c>
      <c r="D300" s="114" t="s">
        <v>58</v>
      </c>
      <c r="E300" s="114">
        <v>313</v>
      </c>
      <c r="F300" s="125" t="s">
        <v>246</v>
      </c>
      <c r="G300" s="118"/>
      <c r="H300" s="147">
        <v>0</v>
      </c>
      <c r="I300" s="147">
        <v>0</v>
      </c>
      <c r="J300" s="147">
        <v>0</v>
      </c>
      <c r="K300" s="85">
        <f>I300-J300</f>
        <v>0</v>
      </c>
      <c r="M300" s="127">
        <f t="shared" si="85"/>
        <v>0</v>
      </c>
      <c r="N300" s="53">
        <f t="shared" si="94"/>
        <v>0</v>
      </c>
    </row>
    <row r="301" spans="1:14" s="54" customFormat="1" ht="25.5">
      <c r="A301" s="142" t="s">
        <v>253</v>
      </c>
      <c r="B301" s="143" t="s">
        <v>0</v>
      </c>
      <c r="C301" s="143" t="s">
        <v>43</v>
      </c>
      <c r="D301" s="143" t="s">
        <v>254</v>
      </c>
      <c r="E301" s="143" t="s">
        <v>1</v>
      </c>
      <c r="F301" s="144"/>
      <c r="G301" s="145"/>
      <c r="H301" s="146">
        <f>SUM(H302:H302)</f>
        <v>0</v>
      </c>
      <c r="I301" s="146">
        <f>SUM(I302:I302)</f>
        <v>0</v>
      </c>
      <c r="J301" s="152">
        <f>SUM(J302:J302)</f>
        <v>0</v>
      </c>
      <c r="K301" s="83">
        <f>SUM(K302:K302)</f>
        <v>0</v>
      </c>
      <c r="M301" s="127">
        <f t="shared" si="85"/>
        <v>0</v>
      </c>
      <c r="N301" s="53">
        <f t="shared" si="94"/>
        <v>0</v>
      </c>
    </row>
    <row r="302" spans="1:14" s="178" customFormat="1" ht="25.5">
      <c r="A302" s="179" t="s">
        <v>189</v>
      </c>
      <c r="B302" s="114" t="s">
        <v>0</v>
      </c>
      <c r="C302" s="114" t="s">
        <v>43</v>
      </c>
      <c r="D302" s="114" t="s">
        <v>254</v>
      </c>
      <c r="E302" s="114">
        <v>313</v>
      </c>
      <c r="F302" s="125" t="s">
        <v>255</v>
      </c>
      <c r="G302" s="118" t="s">
        <v>223</v>
      </c>
      <c r="H302" s="147">
        <v>0</v>
      </c>
      <c r="I302" s="147">
        <v>0</v>
      </c>
      <c r="J302" s="147">
        <v>0</v>
      </c>
      <c r="K302" s="177">
        <f>I302-J302</f>
        <v>0</v>
      </c>
      <c r="M302" s="127">
        <f t="shared" si="85"/>
        <v>0</v>
      </c>
      <c r="N302" s="53">
        <f t="shared" si="94"/>
        <v>0</v>
      </c>
    </row>
    <row r="303" spans="1:14" s="54" customFormat="1" ht="25.5">
      <c r="A303" s="148" t="s">
        <v>163</v>
      </c>
      <c r="B303" s="149" t="s">
        <v>0</v>
      </c>
      <c r="C303" s="143" t="s">
        <v>43</v>
      </c>
      <c r="D303" s="149" t="s">
        <v>242</v>
      </c>
      <c r="E303" s="143" t="s">
        <v>1</v>
      </c>
      <c r="F303" s="144"/>
      <c r="G303" s="144"/>
      <c r="H303" s="153">
        <f>SUM(H304:H304)</f>
        <v>0</v>
      </c>
      <c r="I303" s="153">
        <f>SUM(I304:I304)</f>
        <v>0</v>
      </c>
      <c r="J303" s="150">
        <f>SUM(J304:J304)</f>
        <v>0</v>
      </c>
      <c r="K303" s="130">
        <f>SUM(K304:K304)</f>
        <v>0</v>
      </c>
      <c r="M303" s="127">
        <f t="shared" si="85"/>
        <v>0</v>
      </c>
      <c r="N303" s="53">
        <f t="shared" si="94"/>
        <v>0</v>
      </c>
    </row>
    <row r="304" spans="1:14" s="54" customFormat="1" ht="25.5">
      <c r="A304" s="163" t="s">
        <v>209</v>
      </c>
      <c r="B304" s="164" t="s">
        <v>0</v>
      </c>
      <c r="C304" s="114" t="s">
        <v>43</v>
      </c>
      <c r="D304" s="164" t="s">
        <v>242</v>
      </c>
      <c r="E304" s="114">
        <v>313</v>
      </c>
      <c r="F304" s="117"/>
      <c r="G304" s="117"/>
      <c r="H304" s="138">
        <v>0</v>
      </c>
      <c r="I304" s="138">
        <v>0</v>
      </c>
      <c r="J304" s="138">
        <v>0</v>
      </c>
      <c r="K304" s="85">
        <f>I304-J304</f>
        <v>0</v>
      </c>
      <c r="M304" s="127">
        <f t="shared" si="85"/>
        <v>0</v>
      </c>
      <c r="N304" s="53">
        <f t="shared" si="94"/>
        <v>0</v>
      </c>
    </row>
    <row r="305" spans="1:14" s="266" customFormat="1">
      <c r="A305" s="142" t="s">
        <v>164</v>
      </c>
      <c r="B305" s="143" t="s">
        <v>0</v>
      </c>
      <c r="C305" s="143" t="s">
        <v>43</v>
      </c>
      <c r="D305" s="143" t="s">
        <v>60</v>
      </c>
      <c r="E305" s="143" t="s">
        <v>1</v>
      </c>
      <c r="F305" s="144" t="s">
        <v>109</v>
      </c>
      <c r="G305" s="145" t="s">
        <v>109</v>
      </c>
      <c r="H305" s="146">
        <f>SUM(H306:H307)</f>
        <v>0</v>
      </c>
      <c r="I305" s="146">
        <f>SUM(I306:I307)</f>
        <v>0</v>
      </c>
      <c r="J305" s="152">
        <f>SUM(J306:J307)</f>
        <v>0</v>
      </c>
      <c r="K305" s="146">
        <f>SUM(K306:K307)</f>
        <v>0</v>
      </c>
      <c r="L305" s="265"/>
      <c r="M305" s="127">
        <f t="shared" si="85"/>
        <v>0</v>
      </c>
      <c r="N305" s="53">
        <f t="shared" si="94"/>
        <v>0</v>
      </c>
    </row>
    <row r="306" spans="1:14" s="270" customFormat="1">
      <c r="A306" s="113" t="s">
        <v>94</v>
      </c>
      <c r="B306" s="114" t="s">
        <v>0</v>
      </c>
      <c r="C306" s="114" t="s">
        <v>43</v>
      </c>
      <c r="D306" s="114" t="s">
        <v>60</v>
      </c>
      <c r="E306" s="114" t="s">
        <v>4</v>
      </c>
      <c r="F306" s="267" t="s">
        <v>109</v>
      </c>
      <c r="G306" s="268" t="s">
        <v>109</v>
      </c>
      <c r="H306" s="147">
        <v>0</v>
      </c>
      <c r="I306" s="138">
        <v>0</v>
      </c>
      <c r="J306" s="138">
        <v>0</v>
      </c>
      <c r="K306" s="123">
        <f t="shared" ref="K306:K307" si="99">I306-J306</f>
        <v>0</v>
      </c>
      <c r="L306" s="269"/>
      <c r="M306" s="127">
        <f t="shared" si="85"/>
        <v>0</v>
      </c>
      <c r="N306" s="53">
        <f t="shared" si="94"/>
        <v>0</v>
      </c>
    </row>
    <row r="307" spans="1:14" s="272" customFormat="1" ht="25.5">
      <c r="A307" s="271" t="s">
        <v>189</v>
      </c>
      <c r="B307" s="114" t="s">
        <v>0</v>
      </c>
      <c r="C307" s="114" t="s">
        <v>43</v>
      </c>
      <c r="D307" s="114" t="s">
        <v>60</v>
      </c>
      <c r="E307" s="114" t="s">
        <v>32</v>
      </c>
      <c r="F307" s="125"/>
      <c r="G307" s="118" t="s">
        <v>109</v>
      </c>
      <c r="H307" s="147">
        <v>0</v>
      </c>
      <c r="I307" s="138">
        <v>0</v>
      </c>
      <c r="J307" s="138">
        <v>0</v>
      </c>
      <c r="K307" s="123">
        <f t="shared" si="99"/>
        <v>0</v>
      </c>
      <c r="L307" s="265"/>
      <c r="M307" s="127">
        <f t="shared" si="85"/>
        <v>0</v>
      </c>
      <c r="N307" s="53">
        <f t="shared" si="94"/>
        <v>0</v>
      </c>
    </row>
    <row r="308" spans="1:14" s="54" customFormat="1" ht="25.5">
      <c r="A308" s="148" t="s">
        <v>165</v>
      </c>
      <c r="B308" s="149" t="s">
        <v>0</v>
      </c>
      <c r="C308" s="143" t="s">
        <v>43</v>
      </c>
      <c r="D308" s="149" t="s">
        <v>61</v>
      </c>
      <c r="E308" s="143" t="s">
        <v>1</v>
      </c>
      <c r="F308" s="144"/>
      <c r="G308" s="144"/>
      <c r="H308" s="153">
        <f>SUM(H309:H309)</f>
        <v>0</v>
      </c>
      <c r="I308" s="153">
        <f>SUM(I309:I309)</f>
        <v>0</v>
      </c>
      <c r="J308" s="150">
        <f>SUM(J309:J309)</f>
        <v>0</v>
      </c>
      <c r="K308" s="130">
        <f>SUM(K309:K309)</f>
        <v>0</v>
      </c>
      <c r="M308" s="127">
        <f t="shared" si="85"/>
        <v>0</v>
      </c>
      <c r="N308" s="53">
        <f t="shared" si="94"/>
        <v>0</v>
      </c>
    </row>
    <row r="309" spans="1:14" s="178" customFormat="1" ht="25.5">
      <c r="A309" s="163" t="s">
        <v>209</v>
      </c>
      <c r="B309" s="164" t="s">
        <v>0</v>
      </c>
      <c r="C309" s="114" t="s">
        <v>43</v>
      </c>
      <c r="D309" s="164" t="s">
        <v>61</v>
      </c>
      <c r="E309" s="114" t="s">
        <v>7</v>
      </c>
      <c r="F309" s="117"/>
      <c r="G309" s="117"/>
      <c r="H309" s="138">
        <v>0</v>
      </c>
      <c r="I309" s="138">
        <v>0</v>
      </c>
      <c r="J309" s="138">
        <v>0</v>
      </c>
      <c r="K309" s="177">
        <f>I309-J309</f>
        <v>0</v>
      </c>
      <c r="M309" s="127">
        <f t="shared" si="85"/>
        <v>0</v>
      </c>
      <c r="N309" s="53">
        <f t="shared" si="94"/>
        <v>0</v>
      </c>
    </row>
    <row r="310" spans="1:14" s="54" customFormat="1" ht="38.25">
      <c r="A310" s="148" t="s">
        <v>166</v>
      </c>
      <c r="B310" s="149" t="s">
        <v>0</v>
      </c>
      <c r="C310" s="143" t="s">
        <v>43</v>
      </c>
      <c r="D310" s="149" t="s">
        <v>243</v>
      </c>
      <c r="E310" s="143" t="s">
        <v>1</v>
      </c>
      <c r="F310" s="144"/>
      <c r="G310" s="144"/>
      <c r="H310" s="153">
        <f>SUM(H311:H311)</f>
        <v>0</v>
      </c>
      <c r="I310" s="153">
        <f>SUM(I311:I311)</f>
        <v>0</v>
      </c>
      <c r="J310" s="150">
        <f>SUM(J311:J311)</f>
        <v>0</v>
      </c>
      <c r="K310" s="130">
        <f>SUM(K311:K311)</f>
        <v>0</v>
      </c>
      <c r="M310" s="127">
        <f t="shared" si="85"/>
        <v>0</v>
      </c>
      <c r="N310" s="53">
        <f t="shared" si="94"/>
        <v>0</v>
      </c>
    </row>
    <row r="311" spans="1:14" s="54" customFormat="1" ht="25.5">
      <c r="A311" s="154" t="s">
        <v>209</v>
      </c>
      <c r="B311" s="155" t="s">
        <v>0</v>
      </c>
      <c r="C311" s="156" t="s">
        <v>43</v>
      </c>
      <c r="D311" s="155" t="s">
        <v>243</v>
      </c>
      <c r="E311" s="156" t="s">
        <v>7</v>
      </c>
      <c r="F311" s="157"/>
      <c r="G311" s="157"/>
      <c r="H311" s="138">
        <v>0</v>
      </c>
      <c r="I311" s="138">
        <v>0</v>
      </c>
      <c r="J311" s="138">
        <v>0</v>
      </c>
      <c r="K311" s="85">
        <f>I311-J311</f>
        <v>0</v>
      </c>
      <c r="M311" s="127">
        <f t="shared" si="85"/>
        <v>0</v>
      </c>
      <c r="N311" s="53">
        <f t="shared" si="94"/>
        <v>0</v>
      </c>
    </row>
    <row r="312" spans="1:14" s="89" customFormat="1" ht="38.25">
      <c r="A312" s="142" t="s">
        <v>167</v>
      </c>
      <c r="B312" s="143" t="s">
        <v>0</v>
      </c>
      <c r="C312" s="143" t="s">
        <v>43</v>
      </c>
      <c r="D312" s="143" t="s">
        <v>210</v>
      </c>
      <c r="E312" s="143" t="s">
        <v>1</v>
      </c>
      <c r="F312" s="144"/>
      <c r="G312" s="145"/>
      <c r="H312" s="146">
        <f>SUM(H313:H314)</f>
        <v>0</v>
      </c>
      <c r="I312" s="146">
        <f t="shared" ref="I312" si="100">SUM(I313:I314)</f>
        <v>0</v>
      </c>
      <c r="J312" s="146">
        <f>SUM(J313:J314)</f>
        <v>0</v>
      </c>
      <c r="K312" s="146">
        <f>SUM(K313:K314)</f>
        <v>0</v>
      </c>
      <c r="L312" s="60"/>
      <c r="M312" s="127">
        <f t="shared" si="85"/>
        <v>0</v>
      </c>
      <c r="N312" s="53">
        <f t="shared" si="94"/>
        <v>0</v>
      </c>
    </row>
    <row r="313" spans="1:14" s="169" customFormat="1" ht="25.5" customHeight="1">
      <c r="A313" s="355" t="s">
        <v>209</v>
      </c>
      <c r="B313" s="114" t="s">
        <v>0</v>
      </c>
      <c r="C313" s="114" t="s">
        <v>43</v>
      </c>
      <c r="D313" s="114" t="s">
        <v>63</v>
      </c>
      <c r="E313" s="114" t="s">
        <v>32</v>
      </c>
      <c r="F313" s="124" t="s">
        <v>246</v>
      </c>
      <c r="G313" s="118"/>
      <c r="H313" s="147">
        <v>0</v>
      </c>
      <c r="I313" s="147">
        <v>0</v>
      </c>
      <c r="J313" s="147">
        <v>0</v>
      </c>
      <c r="K313" s="166">
        <f>I313-J313</f>
        <v>0</v>
      </c>
      <c r="M313" s="127">
        <f t="shared" si="85"/>
        <v>0</v>
      </c>
      <c r="N313" s="53">
        <f t="shared" si="94"/>
        <v>0</v>
      </c>
    </row>
    <row r="314" spans="1:14" s="54" customFormat="1">
      <c r="A314" s="356"/>
      <c r="B314" s="114" t="s">
        <v>0</v>
      </c>
      <c r="C314" s="114" t="s">
        <v>43</v>
      </c>
      <c r="D314" s="114" t="s">
        <v>210</v>
      </c>
      <c r="E314" s="114" t="s">
        <v>32</v>
      </c>
      <c r="F314" s="125"/>
      <c r="G314" s="118"/>
      <c r="H314" s="147">
        <v>0</v>
      </c>
      <c r="I314" s="138">
        <v>0</v>
      </c>
      <c r="J314" s="147">
        <v>0</v>
      </c>
      <c r="K314" s="85">
        <f>I314-J314</f>
        <v>0</v>
      </c>
      <c r="M314" s="127">
        <f t="shared" si="85"/>
        <v>0</v>
      </c>
      <c r="N314" s="53">
        <f t="shared" si="94"/>
        <v>0</v>
      </c>
    </row>
    <row r="315" spans="1:14" s="300" customFormat="1" ht="25.5">
      <c r="A315" s="142" t="s">
        <v>152</v>
      </c>
      <c r="B315" s="143" t="s">
        <v>0</v>
      </c>
      <c r="C315" s="143" t="s">
        <v>43</v>
      </c>
      <c r="D315" s="143" t="s">
        <v>48</v>
      </c>
      <c r="E315" s="143" t="s">
        <v>1</v>
      </c>
      <c r="F315" s="144" t="s">
        <v>109</v>
      </c>
      <c r="G315" s="145" t="s">
        <v>109</v>
      </c>
      <c r="H315" s="146">
        <f>SUM(H316:H317)</f>
        <v>0</v>
      </c>
      <c r="I315" s="146">
        <f t="shared" ref="I315:J315" si="101">SUM(I316:I317)</f>
        <v>0</v>
      </c>
      <c r="J315" s="146">
        <f t="shared" si="101"/>
        <v>0</v>
      </c>
      <c r="K315" s="146">
        <f>SUM(K316:K317)</f>
        <v>0</v>
      </c>
      <c r="M315" s="295">
        <f t="shared" si="85"/>
        <v>0</v>
      </c>
      <c r="N315" s="296">
        <f t="shared" si="94"/>
        <v>0</v>
      </c>
    </row>
    <row r="316" spans="1:14" s="266" customFormat="1">
      <c r="A316" s="301" t="s">
        <v>94</v>
      </c>
      <c r="B316" s="114" t="s">
        <v>0</v>
      </c>
      <c r="C316" s="114" t="s">
        <v>43</v>
      </c>
      <c r="D316" s="114" t="s">
        <v>48</v>
      </c>
      <c r="E316" s="114" t="s">
        <v>4</v>
      </c>
      <c r="F316" s="343" t="s">
        <v>315</v>
      </c>
      <c r="G316" s="302" t="s">
        <v>223</v>
      </c>
      <c r="H316" s="147">
        <v>0</v>
      </c>
      <c r="I316" s="147">
        <v>0</v>
      </c>
      <c r="J316" s="299">
        <v>0</v>
      </c>
      <c r="K316" s="123">
        <f t="shared" ref="K316:K317" si="102">I316-J316</f>
        <v>0</v>
      </c>
      <c r="L316" s="265"/>
      <c r="M316" s="295">
        <f t="shared" si="85"/>
        <v>0</v>
      </c>
      <c r="N316" s="296">
        <f t="shared" si="94"/>
        <v>0</v>
      </c>
    </row>
    <row r="317" spans="1:14" s="298" customFormat="1" ht="25.5">
      <c r="A317" s="303" t="s">
        <v>189</v>
      </c>
      <c r="B317" s="114" t="s">
        <v>0</v>
      </c>
      <c r="C317" s="114" t="s">
        <v>43</v>
      </c>
      <c r="D317" s="114" t="s">
        <v>48</v>
      </c>
      <c r="E317" s="114" t="s">
        <v>32</v>
      </c>
      <c r="F317" s="344"/>
      <c r="G317" s="304" t="s">
        <v>223</v>
      </c>
      <c r="H317" s="147">
        <v>0</v>
      </c>
      <c r="I317" s="147">
        <v>0</v>
      </c>
      <c r="J317" s="299">
        <v>0</v>
      </c>
      <c r="K317" s="123">
        <f t="shared" si="102"/>
        <v>0</v>
      </c>
      <c r="M317" s="295">
        <f t="shared" si="85"/>
        <v>0</v>
      </c>
      <c r="N317" s="296">
        <f t="shared" si="94"/>
        <v>0</v>
      </c>
    </row>
    <row r="318" spans="1:14" s="298" customFormat="1" ht="25.5">
      <c r="A318" s="142" t="s">
        <v>172</v>
      </c>
      <c r="B318" s="143" t="s">
        <v>0</v>
      </c>
      <c r="C318" s="143" t="s">
        <v>43</v>
      </c>
      <c r="D318" s="143" t="s">
        <v>68</v>
      </c>
      <c r="E318" s="143" t="s">
        <v>1</v>
      </c>
      <c r="F318" s="306" t="s">
        <v>109</v>
      </c>
      <c r="G318" s="145" t="s">
        <v>109</v>
      </c>
      <c r="H318" s="146">
        <f>SUM(H319:H320)</f>
        <v>0</v>
      </c>
      <c r="I318" s="307">
        <f>SUM(I319:I320)</f>
        <v>0</v>
      </c>
      <c r="J318" s="152">
        <f>SUM(J319:J320)</f>
        <v>0</v>
      </c>
      <c r="K318" s="146">
        <f>SUM(K319:K320)</f>
        <v>0</v>
      </c>
      <c r="M318" s="295">
        <f t="shared" si="85"/>
        <v>0</v>
      </c>
      <c r="N318" s="296">
        <f t="shared" si="94"/>
        <v>0</v>
      </c>
    </row>
    <row r="319" spans="1:14" s="270" customFormat="1">
      <c r="A319" s="113" t="s">
        <v>94</v>
      </c>
      <c r="B319" s="114" t="s">
        <v>0</v>
      </c>
      <c r="C319" s="114" t="s">
        <v>43</v>
      </c>
      <c r="D319" s="114" t="s">
        <v>68</v>
      </c>
      <c r="E319" s="114" t="s">
        <v>4</v>
      </c>
      <c r="F319" s="267" t="s">
        <v>109</v>
      </c>
      <c r="G319" s="268" t="s">
        <v>109</v>
      </c>
      <c r="H319" s="147">
        <v>0</v>
      </c>
      <c r="I319" s="147">
        <v>0</v>
      </c>
      <c r="J319" s="297">
        <v>0</v>
      </c>
      <c r="K319" s="123">
        <f t="shared" ref="K319:K320" si="103">I319-J319</f>
        <v>0</v>
      </c>
      <c r="L319" s="269"/>
      <c r="M319" s="295">
        <f t="shared" si="85"/>
        <v>0</v>
      </c>
      <c r="N319" s="296">
        <f t="shared" si="94"/>
        <v>0</v>
      </c>
    </row>
    <row r="320" spans="1:14" s="270" customFormat="1" ht="25.5">
      <c r="A320" s="113" t="s">
        <v>186</v>
      </c>
      <c r="B320" s="114" t="s">
        <v>0</v>
      </c>
      <c r="C320" s="114" t="s">
        <v>43</v>
      </c>
      <c r="D320" s="114" t="s">
        <v>68</v>
      </c>
      <c r="E320" s="114" t="s">
        <v>7</v>
      </c>
      <c r="F320" s="267" t="s">
        <v>109</v>
      </c>
      <c r="G320" s="268" t="s">
        <v>109</v>
      </c>
      <c r="H320" s="147">
        <v>0</v>
      </c>
      <c r="I320" s="147">
        <v>0</v>
      </c>
      <c r="J320" s="297">
        <v>0</v>
      </c>
      <c r="K320" s="123">
        <f t="shared" si="103"/>
        <v>0</v>
      </c>
      <c r="L320" s="269"/>
      <c r="M320" s="295">
        <f t="shared" si="85"/>
        <v>0</v>
      </c>
      <c r="N320" s="296">
        <f t="shared" si="94"/>
        <v>0</v>
      </c>
    </row>
    <row r="321" spans="1:16" s="56" customFormat="1" ht="38.25">
      <c r="A321" s="80" t="s">
        <v>267</v>
      </c>
      <c r="B321" s="4">
        <v>148</v>
      </c>
      <c r="C321" s="4">
        <v>1003</v>
      </c>
      <c r="D321" s="4" t="s">
        <v>272</v>
      </c>
      <c r="E321" s="4" t="s">
        <v>1</v>
      </c>
      <c r="F321" s="3"/>
      <c r="G321" s="66"/>
      <c r="H321" s="83">
        <f>SUM(H322:H322)</f>
        <v>0</v>
      </c>
      <c r="I321" s="83">
        <f>SUM(I322:I322)</f>
        <v>0</v>
      </c>
      <c r="J321" s="121">
        <f>SUM(J322:J322)</f>
        <v>0</v>
      </c>
      <c r="K321" s="83">
        <f>SUM(K322:K322)</f>
        <v>0</v>
      </c>
      <c r="L321" s="50"/>
      <c r="M321" s="127">
        <f t="shared" si="85"/>
        <v>0</v>
      </c>
      <c r="N321" s="53">
        <f t="shared" si="94"/>
        <v>0</v>
      </c>
    </row>
    <row r="322" spans="1:16" s="55" customFormat="1" ht="25.5">
      <c r="A322" s="58" t="s">
        <v>186</v>
      </c>
      <c r="B322" s="182">
        <v>148</v>
      </c>
      <c r="C322" s="182">
        <v>1003</v>
      </c>
      <c r="D322" s="182" t="s">
        <v>272</v>
      </c>
      <c r="E322" s="182">
        <v>321</v>
      </c>
      <c r="F322" s="61"/>
      <c r="G322" s="182"/>
      <c r="H322" s="147">
        <v>0</v>
      </c>
      <c r="I322" s="147">
        <v>0</v>
      </c>
      <c r="J322" s="147">
        <v>0</v>
      </c>
      <c r="K322" s="84">
        <f>I322-J322</f>
        <v>0</v>
      </c>
      <c r="L322" s="60"/>
      <c r="M322" s="127">
        <f t="shared" si="85"/>
        <v>0</v>
      </c>
      <c r="N322" s="53">
        <f t="shared" si="94"/>
        <v>0</v>
      </c>
    </row>
    <row r="323" spans="1:16" s="55" customFormat="1" ht="32.25" customHeight="1">
      <c r="A323" s="142" t="s">
        <v>219</v>
      </c>
      <c r="B323" s="143" t="s">
        <v>0</v>
      </c>
      <c r="C323" s="143" t="s">
        <v>43</v>
      </c>
      <c r="D323" s="143" t="s">
        <v>220</v>
      </c>
      <c r="E323" s="143" t="s">
        <v>1</v>
      </c>
      <c r="F323" s="144"/>
      <c r="G323" s="145"/>
      <c r="H323" s="83">
        <v>0</v>
      </c>
      <c r="I323" s="83">
        <v>0</v>
      </c>
      <c r="J323" s="121">
        <v>0</v>
      </c>
      <c r="K323" s="83">
        <f>SUM(K324:K325)</f>
        <v>0</v>
      </c>
      <c r="L323" s="78"/>
      <c r="M323" s="127">
        <f t="shared" si="85"/>
        <v>0</v>
      </c>
      <c r="N323" s="53">
        <f t="shared" si="94"/>
        <v>0</v>
      </c>
    </row>
    <row r="324" spans="1:16" s="56" customFormat="1">
      <c r="A324" s="340" t="s">
        <v>209</v>
      </c>
      <c r="B324" s="114" t="s">
        <v>0</v>
      </c>
      <c r="C324" s="114" t="s">
        <v>43</v>
      </c>
      <c r="D324" s="114" t="s">
        <v>220</v>
      </c>
      <c r="E324" s="114">
        <v>321</v>
      </c>
      <c r="F324" s="124"/>
      <c r="G324" s="98"/>
      <c r="H324" s="147">
        <v>0</v>
      </c>
      <c r="I324" s="138">
        <v>0</v>
      </c>
      <c r="J324" s="138">
        <v>0</v>
      </c>
      <c r="K324" s="85">
        <f>I324-J324</f>
        <v>0</v>
      </c>
      <c r="L324" s="50"/>
      <c r="M324" s="127">
        <f t="shared" ref="M324:M348" si="104">H324-I324</f>
        <v>0</v>
      </c>
      <c r="N324" s="53">
        <f t="shared" si="94"/>
        <v>0</v>
      </c>
    </row>
    <row r="325" spans="1:16" s="54" customFormat="1" ht="22.5">
      <c r="A325" s="342"/>
      <c r="B325" s="114" t="s">
        <v>0</v>
      </c>
      <c r="C325" s="114" t="s">
        <v>43</v>
      </c>
      <c r="D325" s="114" t="s">
        <v>220</v>
      </c>
      <c r="E325" s="114" t="s">
        <v>7</v>
      </c>
      <c r="F325" s="124" t="s">
        <v>221</v>
      </c>
      <c r="G325" s="98" t="s">
        <v>223</v>
      </c>
      <c r="H325" s="147">
        <v>0</v>
      </c>
      <c r="I325" s="138">
        <v>0</v>
      </c>
      <c r="J325" s="138">
        <v>0</v>
      </c>
      <c r="K325" s="85">
        <f>I325-J325</f>
        <v>0</v>
      </c>
      <c r="M325" s="127">
        <f t="shared" si="104"/>
        <v>0</v>
      </c>
      <c r="N325" s="53">
        <f t="shared" si="94"/>
        <v>0</v>
      </c>
    </row>
    <row r="326" spans="1:16" s="55" customFormat="1" ht="38.25">
      <c r="A326" s="142" t="s">
        <v>215</v>
      </c>
      <c r="B326" s="143" t="s">
        <v>0</v>
      </c>
      <c r="C326" s="143" t="s">
        <v>43</v>
      </c>
      <c r="D326" s="143">
        <v>2310552900</v>
      </c>
      <c r="E326" s="143" t="s">
        <v>1</v>
      </c>
      <c r="F326" s="144"/>
      <c r="G326" s="145"/>
      <c r="H326" s="146">
        <f>SUM(H332:H332)</f>
        <v>0</v>
      </c>
      <c r="I326" s="146">
        <f>SUM(I332:I332)</f>
        <v>0</v>
      </c>
      <c r="J326" s="152">
        <f>SUM(J327:J332)</f>
        <v>-265138.65999999997</v>
      </c>
      <c r="K326" s="121">
        <f>SUM(K327:K332)</f>
        <v>265138.65999999997</v>
      </c>
      <c r="L326" s="60"/>
      <c r="M326" s="127">
        <f t="shared" si="104"/>
        <v>0</v>
      </c>
      <c r="N326" s="53">
        <f t="shared" si="94"/>
        <v>265138.65999999997</v>
      </c>
    </row>
    <row r="327" spans="1:16" s="54" customFormat="1">
      <c r="A327" s="340" t="s">
        <v>209</v>
      </c>
      <c r="B327" s="114" t="s">
        <v>0</v>
      </c>
      <c r="C327" s="114" t="s">
        <v>43</v>
      </c>
      <c r="D327" s="114" t="s">
        <v>329</v>
      </c>
      <c r="E327" s="114">
        <v>321</v>
      </c>
      <c r="F327" s="125"/>
      <c r="G327" s="98"/>
      <c r="H327" s="147">
        <v>0</v>
      </c>
      <c r="I327" s="138">
        <v>0</v>
      </c>
      <c r="J327" s="138">
        <v>-37956.74</v>
      </c>
      <c r="K327" s="85">
        <f>I327-J327</f>
        <v>37956.74</v>
      </c>
      <c r="L327" s="127"/>
      <c r="M327" s="127">
        <f t="shared" si="104"/>
        <v>0</v>
      </c>
      <c r="N327" s="53">
        <f t="shared" si="94"/>
        <v>37956.74</v>
      </c>
    </row>
    <row r="328" spans="1:16" s="54" customFormat="1" ht="22.5">
      <c r="A328" s="341"/>
      <c r="B328" s="114" t="s">
        <v>0</v>
      </c>
      <c r="C328" s="114" t="s">
        <v>43</v>
      </c>
      <c r="D328" s="114" t="s">
        <v>329</v>
      </c>
      <c r="E328" s="114">
        <v>321</v>
      </c>
      <c r="F328" s="125" t="s">
        <v>341</v>
      </c>
      <c r="G328" s="98" t="s">
        <v>223</v>
      </c>
      <c r="H328" s="147">
        <v>0</v>
      </c>
      <c r="I328" s="138">
        <v>0</v>
      </c>
      <c r="J328" s="138">
        <v>-1299.99</v>
      </c>
      <c r="K328" s="85">
        <f>I328-J328</f>
        <v>1299.99</v>
      </c>
      <c r="M328" s="127">
        <f t="shared" ref="M328" si="105">H328-I328</f>
        <v>0</v>
      </c>
      <c r="N328" s="53">
        <f t="shared" ref="N328" si="106">H328-J328</f>
        <v>1299.99</v>
      </c>
    </row>
    <row r="329" spans="1:16" s="54" customFormat="1" ht="22.5">
      <c r="A329" s="341"/>
      <c r="B329" s="114" t="s">
        <v>0</v>
      </c>
      <c r="C329" s="114" t="s">
        <v>43</v>
      </c>
      <c r="D329" s="114" t="s">
        <v>329</v>
      </c>
      <c r="E329" s="114">
        <v>321</v>
      </c>
      <c r="F329" s="125" t="s">
        <v>335</v>
      </c>
      <c r="G329" s="98" t="s">
        <v>223</v>
      </c>
      <c r="H329" s="147">
        <v>0</v>
      </c>
      <c r="I329" s="138">
        <v>0</v>
      </c>
      <c r="J329" s="138">
        <v>-95377.25</v>
      </c>
      <c r="K329" s="85">
        <f>I329-J329</f>
        <v>95377.25</v>
      </c>
      <c r="M329" s="127">
        <f t="shared" si="104"/>
        <v>0</v>
      </c>
      <c r="N329" s="53">
        <f t="shared" si="94"/>
        <v>95377.25</v>
      </c>
    </row>
    <row r="330" spans="1:16" s="169" customFormat="1" ht="22.5">
      <c r="A330" s="341"/>
      <c r="B330" s="114" t="s">
        <v>0</v>
      </c>
      <c r="C330" s="114" t="s">
        <v>43</v>
      </c>
      <c r="D330" s="114" t="s">
        <v>216</v>
      </c>
      <c r="E330" s="114">
        <v>321</v>
      </c>
      <c r="F330" s="125" t="s">
        <v>226</v>
      </c>
      <c r="G330" s="98" t="s">
        <v>223</v>
      </c>
      <c r="H330" s="147">
        <v>0</v>
      </c>
      <c r="I330" s="138">
        <v>0</v>
      </c>
      <c r="J330" s="138">
        <v>-11593.44</v>
      </c>
      <c r="K330" s="166">
        <f t="shared" ref="K330:K331" si="107">I330-J330</f>
        <v>11593.44</v>
      </c>
      <c r="M330" s="127">
        <f t="shared" si="104"/>
        <v>0</v>
      </c>
      <c r="N330" s="53">
        <f t="shared" si="94"/>
        <v>11593.44</v>
      </c>
    </row>
    <row r="331" spans="1:16" s="169" customFormat="1" ht="22.5">
      <c r="A331" s="341"/>
      <c r="B331" s="114">
        <v>148</v>
      </c>
      <c r="C331" s="114">
        <v>1003</v>
      </c>
      <c r="D331" s="114" t="s">
        <v>33</v>
      </c>
      <c r="E331" s="114">
        <v>321</v>
      </c>
      <c r="F331" s="125" t="s">
        <v>257</v>
      </c>
      <c r="G331" s="98"/>
      <c r="H331" s="161">
        <v>0</v>
      </c>
      <c r="I331" s="138">
        <v>0</v>
      </c>
      <c r="J331" s="147">
        <v>-113411.24</v>
      </c>
      <c r="K331" s="166">
        <f t="shared" si="107"/>
        <v>113411.24</v>
      </c>
      <c r="M331" s="127">
        <f t="shared" si="104"/>
        <v>0</v>
      </c>
      <c r="N331" s="53">
        <f t="shared" si="94"/>
        <v>113411.24</v>
      </c>
    </row>
    <row r="332" spans="1:16" s="169" customFormat="1" ht="22.5">
      <c r="A332" s="342"/>
      <c r="B332" s="114" t="s">
        <v>0</v>
      </c>
      <c r="C332" s="114" t="s">
        <v>43</v>
      </c>
      <c r="D332" s="114" t="s">
        <v>33</v>
      </c>
      <c r="E332" s="114">
        <v>321</v>
      </c>
      <c r="F332" s="125" t="s">
        <v>330</v>
      </c>
      <c r="G332" s="98" t="s">
        <v>223</v>
      </c>
      <c r="H332" s="147">
        <v>0</v>
      </c>
      <c r="I332" s="138">
        <v>0</v>
      </c>
      <c r="J332" s="138">
        <v>-5500</v>
      </c>
      <c r="K332" s="166">
        <f>I332-J332</f>
        <v>5500</v>
      </c>
      <c r="M332" s="127">
        <f t="shared" si="104"/>
        <v>0</v>
      </c>
      <c r="N332" s="53">
        <f t="shared" si="94"/>
        <v>5500</v>
      </c>
    </row>
    <row r="333" spans="1:16">
      <c r="A333" s="142" t="s">
        <v>222</v>
      </c>
      <c r="B333" s="143" t="s">
        <v>0</v>
      </c>
      <c r="C333" s="143">
        <v>1003</v>
      </c>
      <c r="D333" s="143">
        <v>9990020680</v>
      </c>
      <c r="E333" s="143">
        <v>321</v>
      </c>
      <c r="F333" s="144"/>
      <c r="G333" s="238"/>
      <c r="H333" s="153">
        <v>0</v>
      </c>
      <c r="I333" s="153">
        <v>0</v>
      </c>
      <c r="J333" s="242">
        <v>0</v>
      </c>
      <c r="K333" s="146">
        <f>I333-J333</f>
        <v>0</v>
      </c>
      <c r="L333" s="54"/>
      <c r="M333" s="127">
        <f t="shared" si="104"/>
        <v>0</v>
      </c>
      <c r="N333" s="53">
        <f t="shared" si="94"/>
        <v>0</v>
      </c>
    </row>
    <row r="334" spans="1:16" s="109" customFormat="1" ht="25.5">
      <c r="A334" s="158" t="s">
        <v>232</v>
      </c>
      <c r="B334" s="149" t="s">
        <v>0</v>
      </c>
      <c r="C334" s="143" t="s">
        <v>69</v>
      </c>
      <c r="D334" s="149" t="s">
        <v>233</v>
      </c>
      <c r="E334" s="143" t="s">
        <v>1</v>
      </c>
      <c r="F334" s="144"/>
      <c r="G334" s="144"/>
      <c r="H334" s="146">
        <f>SUM(H335:H340)</f>
        <v>0</v>
      </c>
      <c r="I334" s="146">
        <f t="shared" ref="I334" si="108">SUM(I335:I340)</f>
        <v>0</v>
      </c>
      <c r="J334" s="146">
        <f>SUM(J335:J340)</f>
        <v>-286214.23</v>
      </c>
      <c r="K334" s="146">
        <f>SUM(K335:K340)</f>
        <v>286214.23</v>
      </c>
      <c r="L334" s="108"/>
      <c r="M334" s="127">
        <f t="shared" si="104"/>
        <v>0</v>
      </c>
      <c r="N334" s="53">
        <f t="shared" si="94"/>
        <v>286214.23</v>
      </c>
      <c r="O334" s="132"/>
      <c r="P334" s="133"/>
    </row>
    <row r="335" spans="1:16" s="255" customFormat="1" ht="22.5">
      <c r="A335" s="352" t="s">
        <v>209</v>
      </c>
      <c r="B335" s="164" t="s">
        <v>0</v>
      </c>
      <c r="C335" s="114" t="s">
        <v>69</v>
      </c>
      <c r="D335" s="114" t="s">
        <v>233</v>
      </c>
      <c r="E335" s="114" t="s">
        <v>32</v>
      </c>
      <c r="F335" s="124" t="s">
        <v>235</v>
      </c>
      <c r="G335" s="124" t="s">
        <v>223</v>
      </c>
      <c r="H335" s="138">
        <v>0</v>
      </c>
      <c r="I335" s="138">
        <v>0</v>
      </c>
      <c r="J335" s="138">
        <v>-149760.22</v>
      </c>
      <c r="K335" s="251">
        <f t="shared" ref="K335:K340" si="109">I335-J335</f>
        <v>149760.22</v>
      </c>
      <c r="L335" s="254"/>
      <c r="M335" s="127">
        <f t="shared" si="104"/>
        <v>0</v>
      </c>
      <c r="N335" s="53">
        <f t="shared" si="94"/>
        <v>149760.22</v>
      </c>
    </row>
    <row r="336" spans="1:16" s="250" customFormat="1" ht="22.5">
      <c r="A336" s="353"/>
      <c r="B336" s="164" t="s">
        <v>0</v>
      </c>
      <c r="C336" s="114" t="s">
        <v>69</v>
      </c>
      <c r="D336" s="114" t="s">
        <v>233</v>
      </c>
      <c r="E336" s="114" t="s">
        <v>32</v>
      </c>
      <c r="F336" s="171" t="s">
        <v>246</v>
      </c>
      <c r="G336" s="124" t="s">
        <v>223</v>
      </c>
      <c r="H336" s="161">
        <v>0</v>
      </c>
      <c r="I336" s="138">
        <v>0</v>
      </c>
      <c r="J336" s="138">
        <v>-117393.28</v>
      </c>
      <c r="K336" s="251">
        <f t="shared" si="109"/>
        <v>117393.28</v>
      </c>
      <c r="L336" s="252"/>
      <c r="M336" s="127">
        <f t="shared" si="104"/>
        <v>0</v>
      </c>
      <c r="N336" s="53">
        <f t="shared" si="94"/>
        <v>117393.28</v>
      </c>
    </row>
    <row r="337" spans="1:16" s="250" customFormat="1">
      <c r="A337" s="353"/>
      <c r="B337" s="164">
        <v>148</v>
      </c>
      <c r="C337" s="114" t="s">
        <v>69</v>
      </c>
      <c r="D337" s="114" t="s">
        <v>233</v>
      </c>
      <c r="E337" s="114" t="s">
        <v>32</v>
      </c>
      <c r="F337" s="171"/>
      <c r="G337" s="124"/>
      <c r="H337" s="161">
        <v>0</v>
      </c>
      <c r="I337" s="138">
        <v>0</v>
      </c>
      <c r="J337" s="138">
        <v>-14310.75</v>
      </c>
      <c r="K337" s="251">
        <f t="shared" si="109"/>
        <v>14310.75</v>
      </c>
      <c r="L337" s="252"/>
      <c r="M337" s="127">
        <f t="shared" si="104"/>
        <v>0</v>
      </c>
      <c r="N337" s="53">
        <f t="shared" si="94"/>
        <v>14310.75</v>
      </c>
    </row>
    <row r="338" spans="1:16" s="250" customFormat="1" ht="22.5">
      <c r="A338" s="353"/>
      <c r="B338" s="164" t="s">
        <v>0</v>
      </c>
      <c r="C338" s="114" t="s">
        <v>69</v>
      </c>
      <c r="D338" s="114" t="s">
        <v>233</v>
      </c>
      <c r="E338" s="114" t="s">
        <v>32</v>
      </c>
      <c r="F338" s="171" t="s">
        <v>234</v>
      </c>
      <c r="G338" s="124" t="s">
        <v>223</v>
      </c>
      <c r="H338" s="161">
        <v>0</v>
      </c>
      <c r="I338" s="138">
        <v>0</v>
      </c>
      <c r="J338" s="138">
        <v>-4749.9799999999996</v>
      </c>
      <c r="K338" s="251">
        <f t="shared" si="109"/>
        <v>4749.9799999999996</v>
      </c>
      <c r="L338" s="252"/>
      <c r="M338" s="127">
        <f t="shared" si="104"/>
        <v>0</v>
      </c>
      <c r="N338" s="53">
        <f t="shared" si="94"/>
        <v>4749.9799999999996</v>
      </c>
    </row>
    <row r="339" spans="1:16" s="168" customFormat="1" ht="22.5">
      <c r="A339" s="353"/>
      <c r="B339" s="164" t="s">
        <v>0</v>
      </c>
      <c r="C339" s="114" t="s">
        <v>69</v>
      </c>
      <c r="D339" s="114" t="s">
        <v>233</v>
      </c>
      <c r="E339" s="114" t="s">
        <v>32</v>
      </c>
      <c r="F339" s="171" t="s">
        <v>252</v>
      </c>
      <c r="G339" s="124" t="s">
        <v>223</v>
      </c>
      <c r="H339" s="161">
        <v>0</v>
      </c>
      <c r="I339" s="138">
        <v>0</v>
      </c>
      <c r="J339" s="138">
        <v>0</v>
      </c>
      <c r="K339" s="253">
        <f t="shared" si="109"/>
        <v>0</v>
      </c>
      <c r="L339" s="167"/>
      <c r="M339" s="127">
        <f t="shared" si="104"/>
        <v>0</v>
      </c>
      <c r="N339" s="53">
        <f t="shared" si="94"/>
        <v>0</v>
      </c>
    </row>
    <row r="340" spans="1:16" s="89" customFormat="1" ht="22.5">
      <c r="A340" s="354"/>
      <c r="B340" s="164" t="s">
        <v>0</v>
      </c>
      <c r="C340" s="114" t="s">
        <v>69</v>
      </c>
      <c r="D340" s="114" t="s">
        <v>233</v>
      </c>
      <c r="E340" s="114" t="s">
        <v>32</v>
      </c>
      <c r="F340" s="171" t="s">
        <v>249</v>
      </c>
      <c r="G340" s="124"/>
      <c r="H340" s="161">
        <v>0</v>
      </c>
      <c r="I340" s="138">
        <v>0</v>
      </c>
      <c r="J340" s="138">
        <v>0</v>
      </c>
      <c r="K340" s="222">
        <f t="shared" si="109"/>
        <v>0</v>
      </c>
      <c r="L340" s="60"/>
      <c r="M340" s="127">
        <f t="shared" si="104"/>
        <v>0</v>
      </c>
      <c r="N340" s="53">
        <f t="shared" si="94"/>
        <v>0</v>
      </c>
    </row>
    <row r="341" spans="1:16" s="109" customFormat="1" ht="25.5">
      <c r="A341" s="158" t="s">
        <v>181</v>
      </c>
      <c r="B341" s="149" t="s">
        <v>0</v>
      </c>
      <c r="C341" s="143">
        <v>1006</v>
      </c>
      <c r="D341" s="149" t="s">
        <v>87</v>
      </c>
      <c r="E341" s="143" t="s">
        <v>1</v>
      </c>
      <c r="F341" s="144"/>
      <c r="G341" s="144"/>
      <c r="H341" s="146">
        <f>SUM(H345:H348)</f>
        <v>0</v>
      </c>
      <c r="I341" s="159">
        <f>SUM(I342:I348)</f>
        <v>0</v>
      </c>
      <c r="J341" s="160">
        <f>SUM(J342:J348)</f>
        <v>-1984.03</v>
      </c>
      <c r="K341" s="160">
        <f>SUM(K342:K348)</f>
        <v>1984.03</v>
      </c>
      <c r="L341" s="108"/>
      <c r="M341" s="127">
        <f t="shared" si="104"/>
        <v>0</v>
      </c>
      <c r="N341" s="53">
        <f t="shared" si="94"/>
        <v>1984.03</v>
      </c>
      <c r="O341" s="132"/>
      <c r="P341" s="133"/>
    </row>
    <row r="342" spans="1:16" s="255" customFormat="1" ht="22.5">
      <c r="A342" s="357" t="s">
        <v>209</v>
      </c>
      <c r="B342" s="164" t="s">
        <v>0</v>
      </c>
      <c r="C342" s="114">
        <v>1006</v>
      </c>
      <c r="D342" s="114" t="s">
        <v>87</v>
      </c>
      <c r="E342" s="114">
        <v>321</v>
      </c>
      <c r="F342" s="171" t="s">
        <v>336</v>
      </c>
      <c r="G342" s="124"/>
      <c r="H342" s="138">
        <v>0</v>
      </c>
      <c r="I342" s="138">
        <v>0</v>
      </c>
      <c r="J342" s="147">
        <v>0</v>
      </c>
      <c r="K342" s="251">
        <f t="shared" ref="K342:K348" si="110">I342-J342</f>
        <v>0</v>
      </c>
      <c r="L342" s="254"/>
      <c r="M342" s="127">
        <f t="shared" si="104"/>
        <v>0</v>
      </c>
      <c r="N342" s="53">
        <f t="shared" si="94"/>
        <v>0</v>
      </c>
    </row>
    <row r="343" spans="1:16" s="109" customFormat="1" ht="15" customHeight="1">
      <c r="A343" s="358"/>
      <c r="B343" s="139" t="s">
        <v>0</v>
      </c>
      <c r="C343" s="140">
        <v>1006</v>
      </c>
      <c r="D343" s="140" t="s">
        <v>244</v>
      </c>
      <c r="E343" s="114">
        <v>321</v>
      </c>
      <c r="F343" s="124" t="s">
        <v>285</v>
      </c>
      <c r="G343" s="141"/>
      <c r="H343" s="138">
        <v>0</v>
      </c>
      <c r="I343" s="138">
        <v>0</v>
      </c>
      <c r="J343" s="147">
        <v>0</v>
      </c>
      <c r="K343" s="222">
        <f t="shared" si="110"/>
        <v>0</v>
      </c>
      <c r="L343" s="108"/>
      <c r="M343" s="127">
        <f t="shared" si="104"/>
        <v>0</v>
      </c>
      <c r="N343" s="53">
        <f t="shared" si="94"/>
        <v>0</v>
      </c>
    </row>
    <row r="344" spans="1:16" s="110" customFormat="1">
      <c r="A344" s="353"/>
      <c r="B344" s="164" t="s">
        <v>0</v>
      </c>
      <c r="C344" s="114">
        <v>1006</v>
      </c>
      <c r="D344" s="114" t="s">
        <v>87</v>
      </c>
      <c r="E344" s="114">
        <v>321</v>
      </c>
      <c r="F344" s="171"/>
      <c r="G344" s="124"/>
      <c r="H344" s="161">
        <v>0</v>
      </c>
      <c r="I344" s="138">
        <v>0</v>
      </c>
      <c r="J344" s="147">
        <v>0</v>
      </c>
      <c r="K344" s="222">
        <f t="shared" si="110"/>
        <v>0</v>
      </c>
      <c r="L344" s="78"/>
      <c r="M344" s="127">
        <f t="shared" si="104"/>
        <v>0</v>
      </c>
      <c r="N344" s="53">
        <f t="shared" si="94"/>
        <v>0</v>
      </c>
    </row>
    <row r="345" spans="1:16" s="255" customFormat="1" ht="22.5">
      <c r="A345" s="358"/>
      <c r="B345" s="164" t="s">
        <v>0</v>
      </c>
      <c r="C345" s="114">
        <v>1006</v>
      </c>
      <c r="D345" s="114" t="s">
        <v>244</v>
      </c>
      <c r="E345" s="114">
        <v>321</v>
      </c>
      <c r="F345" s="124" t="s">
        <v>285</v>
      </c>
      <c r="G345" s="124"/>
      <c r="H345" s="138">
        <v>0</v>
      </c>
      <c r="I345" s="138">
        <v>0</v>
      </c>
      <c r="J345" s="147">
        <v>0</v>
      </c>
      <c r="K345" s="251">
        <f t="shared" si="110"/>
        <v>0</v>
      </c>
      <c r="L345" s="254"/>
      <c r="M345" s="127">
        <f t="shared" si="104"/>
        <v>0</v>
      </c>
      <c r="N345" s="53">
        <f t="shared" si="94"/>
        <v>0</v>
      </c>
    </row>
    <row r="346" spans="1:16" s="250" customFormat="1" ht="22.5">
      <c r="A346" s="358"/>
      <c r="B346" s="164" t="s">
        <v>0</v>
      </c>
      <c r="C346" s="114">
        <v>1006</v>
      </c>
      <c r="D346" s="114" t="s">
        <v>87</v>
      </c>
      <c r="E346" s="114">
        <v>321</v>
      </c>
      <c r="F346" s="124" t="s">
        <v>285</v>
      </c>
      <c r="G346" s="124"/>
      <c r="H346" s="161">
        <v>0</v>
      </c>
      <c r="I346" s="138">
        <v>0</v>
      </c>
      <c r="J346" s="147">
        <v>0</v>
      </c>
      <c r="K346" s="251">
        <f t="shared" si="110"/>
        <v>0</v>
      </c>
      <c r="L346" s="252"/>
      <c r="M346" s="127">
        <f t="shared" si="104"/>
        <v>0</v>
      </c>
      <c r="N346" s="53">
        <f t="shared" si="94"/>
        <v>0</v>
      </c>
    </row>
    <row r="347" spans="1:16" s="250" customFormat="1" ht="22.5">
      <c r="A347" s="353"/>
      <c r="B347" s="164" t="s">
        <v>0</v>
      </c>
      <c r="C347" s="114">
        <v>1006</v>
      </c>
      <c r="D347" s="114" t="s">
        <v>87</v>
      </c>
      <c r="E347" s="114">
        <v>321</v>
      </c>
      <c r="F347" s="171" t="s">
        <v>236</v>
      </c>
      <c r="G347" s="124" t="s">
        <v>223</v>
      </c>
      <c r="H347" s="161">
        <v>0</v>
      </c>
      <c r="I347" s="138">
        <v>0</v>
      </c>
      <c r="J347" s="147">
        <v>0</v>
      </c>
      <c r="K347" s="251">
        <f t="shared" si="110"/>
        <v>0</v>
      </c>
      <c r="L347" s="252"/>
      <c r="M347" s="127">
        <f t="shared" si="104"/>
        <v>0</v>
      </c>
      <c r="N347" s="53">
        <f t="shared" si="94"/>
        <v>0</v>
      </c>
    </row>
    <row r="348" spans="1:16" s="175" customFormat="1" ht="23.25" thickBot="1">
      <c r="A348" s="359"/>
      <c r="B348" s="164" t="s">
        <v>0</v>
      </c>
      <c r="C348" s="114">
        <v>1006</v>
      </c>
      <c r="D348" s="114" t="s">
        <v>260</v>
      </c>
      <c r="E348" s="114">
        <v>321</v>
      </c>
      <c r="F348" s="171" t="s">
        <v>265</v>
      </c>
      <c r="G348" s="124" t="s">
        <v>223</v>
      </c>
      <c r="H348" s="161">
        <v>0</v>
      </c>
      <c r="I348" s="138">
        <v>0</v>
      </c>
      <c r="J348" s="147">
        <v>-1984.03</v>
      </c>
      <c r="K348" s="221">
        <f t="shared" si="110"/>
        <v>1984.03</v>
      </c>
      <c r="L348" s="174"/>
      <c r="M348" s="127">
        <f t="shared" si="104"/>
        <v>0</v>
      </c>
      <c r="N348" s="53">
        <f t="shared" si="94"/>
        <v>1984.03</v>
      </c>
    </row>
    <row r="349" spans="1:16" ht="15.75" thickBot="1">
      <c r="A349" s="49" t="s">
        <v>108</v>
      </c>
      <c r="B349" s="67" t="s">
        <v>109</v>
      </c>
      <c r="C349" s="67" t="s">
        <v>109</v>
      </c>
      <c r="D349" s="67" t="s">
        <v>109</v>
      </c>
      <c r="E349" s="33" t="s">
        <v>109</v>
      </c>
      <c r="F349" s="34" t="s">
        <v>109</v>
      </c>
      <c r="G349" s="33" t="s">
        <v>109</v>
      </c>
      <c r="H349" s="165">
        <f>H19+H27+H32+H34+H36+H46+H48+H51+H53+H55+H57+H62+H65+H67+H69+H71+H74+H76+H91+H93+H95+H97+H99+H103+H106+H109+H112+H115+H118+H120+H123+H126+H130+H132+H135+H139+H142+H145+H148+H151+H154+H157+H160+H163+H166+H171+H174+H189+H191+H193+H195+H198+H201+H205+H207+H210+H213+H214+H216+H222+H225+H237+H248+H252+H254+H256+H262+H269+H270+H187+H59+H185+H101+H258+H260+H274+H275+H276+H273+H289+H292+H299+H301+H303+H308+H310+H312+H321+H323+H326+H333+H334+H341+H272+H23+H271+H183+H181+H25+H21+H178+H250+H315+H318++H277+H280+H283+H286+H137</f>
        <v>24096197402.099998</v>
      </c>
      <c r="I349" s="165">
        <f>I19+I27+I32+I34+I36+I46+I48+I51+I53+I55+I57+I62+I65+I67+I69+I71+I74+I76+I91+I93+I95+I97+I99+I103+I106+I109+I112+I115+I118+I120+I123+I126+I130+I132+I135+I139+I142+I145+I148+I151+I154+I157+I160+I163+I166+I171+I174+I189+I191+I193+I195+I198+I201+I205+I207+I210+I213+I214+I216+I222+I225+I237+I248+I252+I254+I256+I262+I269+I270+I187+I59+I185+I101+I258+I260+I274+I275+I276+I273+I289+I292+I299+I301+I303+I308+I310+I312+I321+I323+I326+I333+I334+I341+I272+I23+I271+I183+I181+I25+I21+I178+I250+I315+I318++I277+I280+I283+I286+I137</f>
        <v>17360024231.470001</v>
      </c>
      <c r="J349" s="165">
        <f>J19+J27+J32+J34+J36+J46+J48+J51+J53+J55+J57+J62+J65+J67+J69+J71+J74+J76+J91+J93+J95+J97+J99+J103+J106+J109+J112+J115+J118+J120+J123+J126+J130+J132+J135+J139+J142+J145+J148+J151+J154+J157+J160+J163+J166+J171+J174+J189+J191+J193+J195+J198+J201+J205+J207+J210+J213+J214+J216+J222+J225+J237+J248+J252+J254+J256+J262+J269+J270+J187+J59+J185+J101+J258+J260+J274+J275+J276+J273+J289+J292+J299+J301+J303+J308+J310+J312+J321+J323+J326+J333+J334+J341+J272+J23+J271+J183+J181+J25+J21+J178+J250+J315+J318++J277+J280+J283+J286+J137</f>
        <v>17047504043.84</v>
      </c>
      <c r="K349" s="165">
        <f>K19+K27+K32+K34+K36+K46+K48+K51+K53+K55+K57+K62+K65+K67+K69+K71+K74+K76+K91+K93+K95+K97+K99+K103+K106+K109+K112+K115+K118+K120+K123+K126+K130+K132+K135+K139+K142+K145+K148+K151+K154+K157+K160+K163+K166+K171+K174+K189+K191+K193+K195+K198+K201+K205+K207+K210+K213+K214+K216+K222+K225+K237+K248+K252+K254+K256+K262+K269+K270+K187+K59+K185+K101+K258+K260+K274+K275+K276+K273+K289+K292+K299+K301+K303+K308+K310+K312+K321+K323+K326+K333+K334+K341+K272+K23+K271+K183+K181+K25+K21+K178+K250+K315+K318++K277+K280+K283+K286+K137</f>
        <v>312520187.62999982</v>
      </c>
      <c r="L349" s="258"/>
      <c r="M349" s="127">
        <f>H349-I349</f>
        <v>6736173170.6299973</v>
      </c>
      <c r="N349" s="53">
        <f t="shared" si="94"/>
        <v>7048693358.2599983</v>
      </c>
    </row>
    <row r="350" spans="1:16" ht="15.75" thickBot="1">
      <c r="A350" s="44" t="s">
        <v>109</v>
      </c>
      <c r="B350" s="68" t="s">
        <v>109</v>
      </c>
      <c r="C350" s="68" t="s">
        <v>109</v>
      </c>
      <c r="D350" s="68" t="s">
        <v>109</v>
      </c>
      <c r="E350" s="68" t="s">
        <v>109</v>
      </c>
      <c r="F350" s="2" t="s">
        <v>109</v>
      </c>
      <c r="G350" s="99" t="s">
        <v>109</v>
      </c>
      <c r="H350" s="283"/>
      <c r="I350" s="112"/>
      <c r="J350" s="112"/>
      <c r="K350" s="226" t="s">
        <v>211</v>
      </c>
      <c r="L350" s="51">
        <f>H73+H84+H105+H108+H117+H119+H122+H131+H134+H136+H141+H144+H147+H156+H197+H200+H203+H206+H211+H213</f>
        <v>2067047863.8499999</v>
      </c>
      <c r="M350" s="257">
        <f>N349-M349</f>
        <v>312520187.63000107</v>
      </c>
      <c r="N350" s="53"/>
    </row>
    <row r="351" spans="1:16" ht="15.75" thickBot="1">
      <c r="A351" s="6" t="s">
        <v>109</v>
      </c>
      <c r="B351" s="69" t="s">
        <v>109</v>
      </c>
      <c r="C351" s="69" t="s">
        <v>109</v>
      </c>
      <c r="D351" s="69" t="s">
        <v>109</v>
      </c>
      <c r="E351" s="69" t="s">
        <v>109</v>
      </c>
      <c r="F351" s="7" t="s">
        <v>109</v>
      </c>
      <c r="G351" s="100" t="s">
        <v>109</v>
      </c>
      <c r="H351" s="284"/>
      <c r="I351" s="212"/>
      <c r="J351" s="212"/>
      <c r="K351" s="227" t="s">
        <v>212</v>
      </c>
      <c r="L351" s="52">
        <f>H19+H21+H23+H25+H27+H32+H34+H36+H46+H48+H51+H53+H55+H57+H59+H62+H65+H67+H69+H72+H74+H76-H84+H91+H93+H95+H97+H99+H101+H104+H107+H109+H112+H116+H121+H123+H126+H133+H140+H143+H146+H148+H151+H155+H157+H160+H163+H166+H171+H174+H178+H181+H183+H185+H187+H189+H191+H193+H196+H199+H202+H204+H207+H212+H214+H216+H222+H225+H237+H248+H252+H254+H256+H258+H260+H262+H269+H270+H271+H272+H273+H274+H275+H276+H250+H137</f>
        <v>22029149538.249996</v>
      </c>
      <c r="M351" s="256">
        <f>16190402897.6-L351</f>
        <v>-5838746640.6499958</v>
      </c>
      <c r="N351" s="53">
        <f>17492601.21-L351</f>
        <v>-22011656937.039997</v>
      </c>
    </row>
    <row r="352" spans="1:16" ht="15.75" thickBot="1">
      <c r="A352" s="360" t="s">
        <v>111</v>
      </c>
      <c r="B352" s="361"/>
      <c r="C352" s="361"/>
      <c r="D352" s="361"/>
      <c r="E352" s="361"/>
      <c r="F352" s="361"/>
      <c r="G352" s="361"/>
      <c r="H352" s="361"/>
      <c r="I352" s="361"/>
      <c r="J352" s="8"/>
      <c r="K352" s="227" t="s">
        <v>213</v>
      </c>
      <c r="L352" s="51">
        <f>I19+I27+I32+I34+I36+I46+I48+I51+I53+I55+I57+I62+I65+I67+I69+I71+I74+I76+I91+I93+I95+I97+I99+I103+I106+I109+I112+I115+I118+I120+I123+I126+I130+I132+I135+I139+I142+I145+I148+I151+I154+I157+I160+I163+I166+I171+I174+I189+I191+I193+I195+I198+I201+I205+I207+I210+I213+I214+I216+I222+I225+I237+I248+I252+I254+I256+I262+I269+I270+I187+I59+I185+I101+I258+I260+I274+I275+I276+I273+I289+I292+I299+I301+I303+I308+I310+I312+I321+I323+I326+I333+I334+I341+I272+I23+I271+I183+I181+I25+I21+I178+I250+I315+I318++I277+I280+I283+I286+I137</f>
        <v>17360024231.470001</v>
      </c>
      <c r="M352" s="53"/>
    </row>
    <row r="353" spans="1:14" ht="15.75" thickBot="1">
      <c r="A353" s="360" t="s">
        <v>112</v>
      </c>
      <c r="B353" s="361"/>
      <c r="C353" s="361"/>
      <c r="D353" s="361"/>
      <c r="E353" s="361"/>
      <c r="F353" s="361"/>
      <c r="G353" s="361"/>
      <c r="H353" s="361"/>
      <c r="I353" s="361"/>
      <c r="J353" s="8" t="s">
        <v>109</v>
      </c>
      <c r="K353" s="227" t="s">
        <v>214</v>
      </c>
      <c r="L353" s="51">
        <f>J19+J27+J32+J34+J36+J46+J48+J51+J53+J55+J57+J62+J65+J67+J69+J71+J74+J76+J91+J93+J95+J97+J99+J103+J106+J109+J112+J115+J118+J120+J123+J126+J130+J132+J135+J139+J142+J145+J148+J151+J154+J157+J160+J163+J166+J171+J174+J189+J191+J193+J195+J198+J201+J205+J207+J210+J213+J214+J216+J222+J225+J237+J248+J252+J254+J256+J262+J269+J270+J187+J59+J185+J101+J258+J260+J274+J275+J276+J273+J289+J292+J299+J301+J303+J308+J310+J312+J321+J323+J326+J333+J334+J341+J272+J23+J271+J183+J181+J25+J21+J178+J250+J315+J318++J277+J280+J283+J286</f>
        <v>17039104043.84</v>
      </c>
      <c r="M353" s="53"/>
    </row>
    <row r="354" spans="1:14" ht="45.75" thickBot="1">
      <c r="A354" s="45" t="s">
        <v>113</v>
      </c>
      <c r="B354" s="88" t="s">
        <v>99</v>
      </c>
      <c r="C354" s="87" t="s">
        <v>100</v>
      </c>
      <c r="D354" s="362" t="s">
        <v>101</v>
      </c>
      <c r="E354" s="363"/>
      <c r="F354" s="364"/>
      <c r="G354" s="362" t="s">
        <v>102</v>
      </c>
      <c r="H354" s="364"/>
      <c r="I354" s="111" t="s">
        <v>103</v>
      </c>
      <c r="J354" s="10"/>
      <c r="K354" s="228" t="s">
        <v>136</v>
      </c>
      <c r="L354" s="229">
        <f>K19+K27+K32+K34+K36+K46+K48+K51+K53+K55+K57+K62+K65+K67+K69+K71+K74+K76+K91+K93+K95+K97+K99+K103+K106+K109+K112+K115+K118+K120+K123+K126+K130+K132+K135+K139+K142+K145+K148+K151+K154+K157+K160+K163+K166+K171+K174+K189+K191+K193+K195+K198+K201+K205+K207+K210+K213+K214+K216+K222+K225+K237+K248+K252+K254+K256+K262+K269+K270+K187+K59+K185+K101+K258+K260+K274+K275+K276+K273+K289+K292+K299+K301+K303+K308+K310+K312+K321+K323+K326+K333+K334+K341+K272+K23+K271+K183+K181+K25+K21+K178+K250+K315+K318++K277+K280+K283+K286+K305+K271+K137</f>
        <v>312520187.62999982</v>
      </c>
      <c r="M354" s="53"/>
    </row>
    <row r="355" spans="1:14" ht="42.75">
      <c r="A355" s="11" t="s">
        <v>228</v>
      </c>
      <c r="B355" s="12" t="s">
        <v>104</v>
      </c>
      <c r="C355" s="13" t="s">
        <v>109</v>
      </c>
      <c r="D355" s="365">
        <f>I349</f>
        <v>17360024231.470001</v>
      </c>
      <c r="E355" s="366"/>
      <c r="F355" s="367"/>
      <c r="G355" s="365">
        <f>J349</f>
        <v>17047504043.84</v>
      </c>
      <c r="H355" s="367"/>
      <c r="I355" s="14">
        <f>K349</f>
        <v>312520187.62999982</v>
      </c>
      <c r="J355" s="10"/>
      <c r="K355" s="102" t="s">
        <v>109</v>
      </c>
      <c r="L355" s="53">
        <f>22029149538.25-L351</f>
        <v>0</v>
      </c>
      <c r="N355" s="53"/>
    </row>
    <row r="356" spans="1:14">
      <c r="A356" s="11" t="s">
        <v>229</v>
      </c>
      <c r="B356" s="12" t="s">
        <v>105</v>
      </c>
      <c r="C356" s="12" t="s">
        <v>109</v>
      </c>
      <c r="D356" s="368"/>
      <c r="E356" s="369"/>
      <c r="F356" s="370"/>
      <c r="G356" s="365"/>
      <c r="H356" s="367"/>
      <c r="I356" s="16"/>
      <c r="J356" s="10"/>
      <c r="K356" s="102" t="s">
        <v>109</v>
      </c>
    </row>
    <row r="357" spans="1:14">
      <c r="A357" s="15" t="s">
        <v>230</v>
      </c>
      <c r="B357" s="12" t="s">
        <v>106</v>
      </c>
      <c r="C357" s="12" t="s">
        <v>109</v>
      </c>
      <c r="D357" s="368"/>
      <c r="E357" s="369"/>
      <c r="F357" s="370"/>
      <c r="G357" s="368"/>
      <c r="H357" s="370"/>
      <c r="I357" s="16"/>
      <c r="J357" s="10" t="s">
        <v>109</v>
      </c>
      <c r="L357" s="53"/>
      <c r="M357" s="53"/>
    </row>
    <row r="358" spans="1:14">
      <c r="A358" s="11" t="s">
        <v>231</v>
      </c>
      <c r="B358" s="12" t="s">
        <v>107</v>
      </c>
      <c r="C358" s="12" t="s">
        <v>109</v>
      </c>
      <c r="D358" s="368"/>
      <c r="E358" s="371"/>
      <c r="F358" s="372"/>
      <c r="G358" s="368"/>
      <c r="H358" s="370"/>
      <c r="I358" s="16"/>
      <c r="J358" s="10" t="s">
        <v>109</v>
      </c>
      <c r="L358" s="53"/>
      <c r="M358" s="53"/>
    </row>
    <row r="359" spans="1:14">
      <c r="A359" s="17" t="s">
        <v>109</v>
      </c>
      <c r="B359" s="70" t="s">
        <v>109</v>
      </c>
      <c r="C359" s="70" t="s">
        <v>109</v>
      </c>
      <c r="D359" s="70" t="s">
        <v>109</v>
      </c>
      <c r="E359" s="18" t="s">
        <v>109</v>
      </c>
      <c r="F359" s="19" t="s">
        <v>109</v>
      </c>
      <c r="G359" s="101" t="s">
        <v>109</v>
      </c>
      <c r="H359" s="21" t="s">
        <v>109</v>
      </c>
      <c r="I359" s="9" t="s">
        <v>109</v>
      </c>
      <c r="J359" s="10" t="s">
        <v>109</v>
      </c>
      <c r="L359" s="53"/>
      <c r="M359" s="53"/>
      <c r="N359" s="53"/>
    </row>
    <row r="360" spans="1:14">
      <c r="A360" s="22" t="s">
        <v>109</v>
      </c>
      <c r="B360" s="70" t="s">
        <v>109</v>
      </c>
      <c r="C360" s="70" t="s">
        <v>109</v>
      </c>
      <c r="D360" s="70" t="s">
        <v>109</v>
      </c>
      <c r="E360" s="18" t="s">
        <v>109</v>
      </c>
      <c r="F360" s="19" t="s">
        <v>109</v>
      </c>
      <c r="G360" s="18" t="s">
        <v>109</v>
      </c>
      <c r="H360" s="20"/>
      <c r="I360" s="9" t="s">
        <v>109</v>
      </c>
      <c r="J360" s="10" t="s">
        <v>109</v>
      </c>
      <c r="L360" s="53"/>
      <c r="M360" s="53"/>
    </row>
    <row r="361" spans="1:14">
      <c r="A361" s="22" t="s">
        <v>109</v>
      </c>
      <c r="B361" s="70" t="s">
        <v>109</v>
      </c>
      <c r="C361" s="70" t="s">
        <v>109</v>
      </c>
      <c r="D361" s="70" t="s">
        <v>109</v>
      </c>
      <c r="E361" s="18" t="s">
        <v>109</v>
      </c>
      <c r="F361" s="19" t="s">
        <v>109</v>
      </c>
      <c r="G361" s="18" t="s">
        <v>109</v>
      </c>
      <c r="H361" s="20"/>
      <c r="I361" s="9" t="s">
        <v>109</v>
      </c>
      <c r="J361" s="10" t="s">
        <v>109</v>
      </c>
      <c r="L361" s="53"/>
      <c r="M361" s="53"/>
    </row>
    <row r="362" spans="1:14">
      <c r="A362" s="22" t="s">
        <v>109</v>
      </c>
      <c r="B362" s="70" t="s">
        <v>109</v>
      </c>
      <c r="C362" s="70" t="s">
        <v>109</v>
      </c>
      <c r="D362" s="70" t="s">
        <v>109</v>
      </c>
      <c r="E362" s="18" t="s">
        <v>109</v>
      </c>
      <c r="F362" s="19" t="s">
        <v>109</v>
      </c>
      <c r="G362" s="18" t="s">
        <v>109</v>
      </c>
      <c r="H362" s="19" t="s">
        <v>109</v>
      </c>
      <c r="I362" s="9" t="s">
        <v>109</v>
      </c>
      <c r="J362" s="23" t="s">
        <v>109</v>
      </c>
      <c r="K362" s="102" t="s">
        <v>109</v>
      </c>
      <c r="M362" s="53"/>
    </row>
    <row r="363" spans="1:14" ht="15" customHeight="1">
      <c r="A363" s="379" t="s">
        <v>332</v>
      </c>
      <c r="B363" s="380" t="s">
        <v>109</v>
      </c>
      <c r="C363" s="380" t="s">
        <v>109</v>
      </c>
      <c r="D363" s="70" t="s">
        <v>109</v>
      </c>
      <c r="E363" s="18" t="s">
        <v>109</v>
      </c>
      <c r="F363" s="19" t="s">
        <v>109</v>
      </c>
      <c r="G363" s="18" t="s">
        <v>109</v>
      </c>
      <c r="H363" s="21" t="s">
        <v>109</v>
      </c>
      <c r="I363" s="9" t="s">
        <v>109</v>
      </c>
      <c r="J363" s="10" t="s">
        <v>109</v>
      </c>
      <c r="K363" s="102" t="s">
        <v>109</v>
      </c>
    </row>
    <row r="364" spans="1:14" ht="15.75">
      <c r="A364" s="373" t="s">
        <v>331</v>
      </c>
      <c r="B364" s="374"/>
      <c r="C364" s="374"/>
      <c r="D364" s="75" t="s">
        <v>109</v>
      </c>
      <c r="E364" s="75" t="s">
        <v>109</v>
      </c>
      <c r="F364" s="24" t="s">
        <v>109</v>
      </c>
      <c r="G364" s="375" t="s">
        <v>241</v>
      </c>
      <c r="H364" s="375"/>
      <c r="I364" s="9" t="s">
        <v>109</v>
      </c>
      <c r="J364" s="23" t="s">
        <v>109</v>
      </c>
      <c r="K364" s="102" t="s">
        <v>109</v>
      </c>
      <c r="L364" s="172"/>
    </row>
    <row r="365" spans="1:14" ht="15.75">
      <c r="A365" s="288" t="s">
        <v>109</v>
      </c>
      <c r="B365" s="289" t="s">
        <v>109</v>
      </c>
      <c r="C365" s="289" t="s">
        <v>109</v>
      </c>
      <c r="D365" s="76" t="s">
        <v>109</v>
      </c>
      <c r="E365" s="25" t="s">
        <v>109</v>
      </c>
      <c r="F365" s="26" t="s">
        <v>109</v>
      </c>
      <c r="G365" s="289" t="s">
        <v>109</v>
      </c>
      <c r="H365" s="290" t="s">
        <v>109</v>
      </c>
      <c r="I365" s="21" t="s">
        <v>109</v>
      </c>
      <c r="J365" s="23" t="s">
        <v>109</v>
      </c>
      <c r="K365" s="102" t="s">
        <v>109</v>
      </c>
      <c r="L365" s="173"/>
    </row>
    <row r="366" spans="1:14" ht="15.75">
      <c r="A366" s="288" t="s">
        <v>109</v>
      </c>
      <c r="B366" s="289" t="s">
        <v>109</v>
      </c>
      <c r="C366" s="289" t="s">
        <v>109</v>
      </c>
      <c r="D366" s="76" t="s">
        <v>109</v>
      </c>
      <c r="E366" s="25" t="s">
        <v>109</v>
      </c>
      <c r="F366" s="26" t="s">
        <v>109</v>
      </c>
      <c r="G366" s="289" t="s">
        <v>109</v>
      </c>
      <c r="H366" s="290" t="s">
        <v>109</v>
      </c>
      <c r="I366" s="21" t="s">
        <v>109</v>
      </c>
      <c r="J366" s="23" t="s">
        <v>109</v>
      </c>
      <c r="K366" s="102" t="s">
        <v>109</v>
      </c>
      <c r="L366" s="173"/>
    </row>
    <row r="367" spans="1:14" ht="15.75">
      <c r="A367" s="27" t="s">
        <v>109</v>
      </c>
      <c r="B367" s="76" t="s">
        <v>109</v>
      </c>
      <c r="C367" s="71" t="s">
        <v>109</v>
      </c>
      <c r="D367" s="76" t="s">
        <v>109</v>
      </c>
      <c r="E367" s="25" t="s">
        <v>109</v>
      </c>
      <c r="F367" s="26" t="s">
        <v>109</v>
      </c>
      <c r="G367" s="25" t="s">
        <v>109</v>
      </c>
      <c r="H367" s="26" t="s">
        <v>109</v>
      </c>
      <c r="I367" s="21" t="s">
        <v>109</v>
      </c>
      <c r="J367" s="23" t="s">
        <v>109</v>
      </c>
      <c r="K367" s="102" t="s">
        <v>109</v>
      </c>
      <c r="L367" s="173"/>
      <c r="M367" s="53"/>
    </row>
    <row r="368" spans="1:14" ht="15.75" customHeight="1">
      <c r="A368" s="376" t="s">
        <v>342</v>
      </c>
      <c r="B368" s="377"/>
      <c r="C368" s="377"/>
      <c r="D368" s="76" t="s">
        <v>109</v>
      </c>
      <c r="E368" s="25" t="s">
        <v>109</v>
      </c>
      <c r="F368" s="26" t="s">
        <v>109</v>
      </c>
      <c r="G368" s="378" t="s">
        <v>343</v>
      </c>
      <c r="H368" s="378"/>
      <c r="I368" s="9" t="s">
        <v>109</v>
      </c>
      <c r="J368" s="23" t="s">
        <v>109</v>
      </c>
      <c r="K368" s="102" t="s">
        <v>109</v>
      </c>
      <c r="L368" s="173"/>
      <c r="M368" s="53"/>
    </row>
    <row r="369" spans="1:13" ht="15.75">
      <c r="A369" s="376"/>
      <c r="B369" s="377"/>
      <c r="C369" s="377"/>
      <c r="D369" s="76"/>
      <c r="E369" s="25"/>
      <c r="F369" s="26"/>
      <c r="G369" s="378"/>
      <c r="H369" s="378"/>
      <c r="I369" s="21" t="s">
        <v>109</v>
      </c>
      <c r="J369" s="23" t="s">
        <v>109</v>
      </c>
      <c r="L369" s="173"/>
      <c r="M369" s="53"/>
    </row>
    <row r="370" spans="1:13" ht="15.75" thickBot="1">
      <c r="A370" s="22" t="s">
        <v>109</v>
      </c>
      <c r="B370" s="70" t="s">
        <v>109</v>
      </c>
      <c r="C370" s="70" t="s">
        <v>109</v>
      </c>
      <c r="D370" s="70" t="s">
        <v>109</v>
      </c>
      <c r="E370" s="18" t="s">
        <v>109</v>
      </c>
      <c r="F370" s="19" t="s">
        <v>109</v>
      </c>
      <c r="G370" s="18" t="s">
        <v>109</v>
      </c>
      <c r="H370" s="21" t="s">
        <v>109</v>
      </c>
      <c r="I370" s="31" t="s">
        <v>109</v>
      </c>
      <c r="J370" s="32" t="s">
        <v>109</v>
      </c>
      <c r="L370" s="173"/>
      <c r="M370" s="53"/>
    </row>
    <row r="371" spans="1:13" ht="15.75" thickBot="1">
      <c r="A371" s="28" t="s">
        <v>109</v>
      </c>
      <c r="B371" s="72" t="s">
        <v>109</v>
      </c>
      <c r="C371" s="72" t="s">
        <v>109</v>
      </c>
      <c r="D371" s="72" t="s">
        <v>109</v>
      </c>
      <c r="E371" s="29" t="s">
        <v>109</v>
      </c>
      <c r="F371" s="30" t="s">
        <v>109</v>
      </c>
      <c r="G371" s="29" t="s">
        <v>109</v>
      </c>
      <c r="H371" s="31" t="s">
        <v>109</v>
      </c>
      <c r="L371" s="173"/>
    </row>
    <row r="372" spans="1:13">
      <c r="L372" s="173"/>
    </row>
    <row r="373" spans="1:13">
      <c r="L373" s="173"/>
    </row>
    <row r="374" spans="1:13">
      <c r="L374" s="173"/>
    </row>
    <row r="375" spans="1:13">
      <c r="L375" s="173"/>
    </row>
    <row r="376" spans="1:13">
      <c r="L376" s="173"/>
    </row>
    <row r="377" spans="1:13">
      <c r="L377" s="173"/>
    </row>
    <row r="378" spans="1:13">
      <c r="L378" s="173"/>
    </row>
    <row r="379" spans="1:13">
      <c r="L379" s="173"/>
    </row>
    <row r="380" spans="1:13">
      <c r="L380" s="173"/>
    </row>
    <row r="381" spans="1:13">
      <c r="I381" s="214"/>
      <c r="J381" s="214"/>
      <c r="L381" s="173"/>
    </row>
    <row r="382" spans="1:13">
      <c r="A382" s="1"/>
      <c r="I382" s="214"/>
      <c r="J382" s="214"/>
      <c r="L382" s="173"/>
    </row>
    <row r="383" spans="1:13">
      <c r="A383" s="1"/>
      <c r="L383" s="173"/>
    </row>
    <row r="384" spans="1:13">
      <c r="L384" s="173"/>
    </row>
    <row r="385" spans="10:12">
      <c r="L385" s="173"/>
    </row>
    <row r="386" spans="10:12">
      <c r="L386" s="173"/>
    </row>
    <row r="387" spans="10:12">
      <c r="L387" s="173"/>
    </row>
    <row r="388" spans="10:12">
      <c r="L388" s="173"/>
    </row>
    <row r="389" spans="10:12">
      <c r="L389" s="173"/>
    </row>
    <row r="390" spans="10:12">
      <c r="L390" s="173"/>
    </row>
    <row r="391" spans="10:12">
      <c r="L391" s="173"/>
    </row>
    <row r="392" spans="10:12">
      <c r="L392" s="173"/>
    </row>
    <row r="393" spans="10:12">
      <c r="J393" s="213">
        <f>H213+H211+H206+H203+H200+H197+H156+H147+H144+H141+H136+H134+H131+H122+H119+H117+H108+H105+H84+H73</f>
        <v>2067047863.8499999</v>
      </c>
      <c r="L393" s="173"/>
    </row>
    <row r="394" spans="10:12">
      <c r="L394" s="173"/>
    </row>
    <row r="395" spans="10:12">
      <c r="L395" s="173"/>
    </row>
    <row r="396" spans="10:12">
      <c r="L396" s="173"/>
    </row>
    <row r="397" spans="10:12">
      <c r="L397" s="173"/>
    </row>
    <row r="398" spans="10:12">
      <c r="L398" s="173"/>
    </row>
    <row r="399" spans="10:12">
      <c r="L399" s="173"/>
    </row>
    <row r="400" spans="10:12">
      <c r="L400" s="172"/>
    </row>
    <row r="401" spans="12:12">
      <c r="L401" s="172"/>
    </row>
    <row r="402" spans="12:12">
      <c r="L402" s="172"/>
    </row>
    <row r="403" spans="12:12">
      <c r="L403" s="172"/>
    </row>
    <row r="404" spans="12:12">
      <c r="L404" s="172"/>
    </row>
    <row r="405" spans="12:12">
      <c r="L405" s="172"/>
    </row>
    <row r="406" spans="12:12">
      <c r="L406" s="172"/>
    </row>
    <row r="407" spans="12:12">
      <c r="L407" s="172"/>
    </row>
    <row r="408" spans="12:12">
      <c r="L408" s="172"/>
    </row>
    <row r="409" spans="12:12">
      <c r="L409" s="172"/>
    </row>
    <row r="410" spans="12:12">
      <c r="L410" s="172"/>
    </row>
    <row r="411" spans="12:12">
      <c r="L411" s="172"/>
    </row>
    <row r="418" spans="1:13">
      <c r="M418" s="53" t="e">
        <f>#REF!+H73+H84+#REF!+H105+#REF!+#REF!+#REF!+H117+#REF!+H122+#REF!+H131+#REF!+H134+#REF!+H136+H302+H141+#REF!+H144+#REF!+H147+H313+H156+H165+#REF!+#REF!+H197+#REF!+H200+#REF!+H203+#REF!+H206</f>
        <v>#REF!</v>
      </c>
    </row>
    <row r="422" spans="1:13">
      <c r="I422" s="214"/>
      <c r="J422" s="214"/>
    </row>
    <row r="423" spans="1:13">
      <c r="A423" s="1"/>
      <c r="H423" s="214"/>
    </row>
  </sheetData>
  <sheetProtection password="CC43" sheet="1" objects="1" scenarios="1"/>
  <mergeCells count="59">
    <mergeCell ref="D358:F358"/>
    <mergeCell ref="G358:H358"/>
    <mergeCell ref="A364:C364"/>
    <mergeCell ref="G364:H364"/>
    <mergeCell ref="A369:C369"/>
    <mergeCell ref="G369:H369"/>
    <mergeCell ref="A363:C363"/>
    <mergeCell ref="A368:C368"/>
    <mergeCell ref="G368:H368"/>
    <mergeCell ref="D355:F355"/>
    <mergeCell ref="G355:H355"/>
    <mergeCell ref="D356:F356"/>
    <mergeCell ref="G356:H356"/>
    <mergeCell ref="D357:F357"/>
    <mergeCell ref="G357:H357"/>
    <mergeCell ref="A335:A340"/>
    <mergeCell ref="A342:A348"/>
    <mergeCell ref="A352:I352"/>
    <mergeCell ref="A353:I353"/>
    <mergeCell ref="D354:F354"/>
    <mergeCell ref="G354:H354"/>
    <mergeCell ref="A327:A332"/>
    <mergeCell ref="F316:F317"/>
    <mergeCell ref="F175:F177"/>
    <mergeCell ref="A218:A219"/>
    <mergeCell ref="F218:F219"/>
    <mergeCell ref="A223:A224"/>
    <mergeCell ref="F223:F224"/>
    <mergeCell ref="A263:A264"/>
    <mergeCell ref="A265:A266"/>
    <mergeCell ref="F265:F266"/>
    <mergeCell ref="A293:A298"/>
    <mergeCell ref="A313:A314"/>
    <mergeCell ref="A324:A325"/>
    <mergeCell ref="F267:F268"/>
    <mergeCell ref="F263:F264"/>
    <mergeCell ref="A220:A221"/>
    <mergeCell ref="A169:A170"/>
    <mergeCell ref="F169:F170"/>
    <mergeCell ref="F104:F105"/>
    <mergeCell ref="F107:F108"/>
    <mergeCell ref="F110:F111"/>
    <mergeCell ref="A167:A168"/>
    <mergeCell ref="F167:F168"/>
    <mergeCell ref="A63:A64"/>
    <mergeCell ref="F63:F64"/>
    <mergeCell ref="A60:A61"/>
    <mergeCell ref="F60:F61"/>
    <mergeCell ref="A2:I2"/>
    <mergeCell ref="A3:I3"/>
    <mergeCell ref="A4:I4"/>
    <mergeCell ref="D7:G7"/>
    <mergeCell ref="D9:G9"/>
    <mergeCell ref="A10:F10"/>
    <mergeCell ref="A11:F11"/>
    <mergeCell ref="A28:A29"/>
    <mergeCell ref="F28:F29"/>
    <mergeCell ref="A30:A31"/>
    <mergeCell ref="F30:F31"/>
  </mergeCells>
  <printOptions gridLines="1"/>
  <pageMargins left="0.11811023622047245" right="0.11811023622047245" top="0.78740157480314965" bottom="0.78740157480314965" header="0.39370078740157483" footer="0.39370078740157483"/>
  <pageSetup paperSize="9" scale="5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4&lt;/string&gt;&#10;    &lt;string&gt;12.01.2024&lt;/string&gt;&#10;  &lt;/DateInfo&gt;&#10;  &lt;Code&gt;SQUERY_GENERATOR1&lt;/Code&gt;&#10;  &lt;ObjectCode&gt;SQUERY_GENERATOR1&lt;/ObjectCode&gt;&#10;  &lt;DocName&gt;Запрос по первоначальной росписи (admin) (копия от 23.12.2019 09_07_48)(Генератор отчетов с произвольной группировкой)&lt;/DocName&gt;&#10;  &lt;VariantName&gt;Запрос по первоначальной росписи (admin) (копия от 23.12.2019 09:07:48)&lt;/VariantName&gt;&#10;  &lt;VariantLink&gt;57193932&lt;/VariantLink&gt;&#10;  &lt;ReportCode&gt;1E25A5927BE54775AE32E7A4835664&lt;/ReportCode&gt;&#10;  &lt;SvodReportLink xsi:nil=&quot;true&quot; /&gt;&#10;  &lt;ReportLink&gt;6280597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237D659-1667-4F32-A952-D611D2571BD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1ММ (ФБ)РБ (2)</vt:lpstr>
      <vt:lpstr>'1ММ (ФБ)РБ (2)'!XDO_?C9_S2_1?</vt:lpstr>
      <vt:lpstr>'1ММ (ФБ)РБ (2)'!Область_печати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Джаруллаева Сабина Дюнямудиновна</dc:creator>
  <cp:lastModifiedBy>Аликади Муртазалиев</cp:lastModifiedBy>
  <cp:lastPrinted>2026-09-04T12:16:41Z</cp:lastPrinted>
  <dcterms:created xsi:type="dcterms:W3CDTF">2024-01-12T08:00:34Z</dcterms:created>
  <dcterms:modified xsi:type="dcterms:W3CDTF">2026-09-09T05:49:18Z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Запрос по первоначальной росписи (admin) (копия от 23.12.2019 09_07_48)(Генератор отчетов с произвольной группировкой)</vt:lpwstr>
  </property>
  <property fmtid="{D5CDD505-2E9C-101B-9397-08002B2CF9AE}" pid="3" name="Название отчета">
    <vt:lpwstr>Запрос по первоначальной росписи (admin) (копия от 23.12.2019 09_07_48)(2).xlsx</vt:lpwstr>
  </property>
  <property fmtid="{D5CDD505-2E9C-101B-9397-08002B2CF9AE}" pid="4" name="Версия клиента">
    <vt:lpwstr>23.2.12.10241 (.NET 4.7.2)</vt:lpwstr>
  </property>
  <property fmtid="{D5CDD505-2E9C-101B-9397-08002B2CF9AE}" pid="5" name="Версия базы">
    <vt:lpwstr>23.2.2260.724274864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Budget2024</vt:lpwstr>
  </property>
  <property fmtid="{D5CDD505-2E9C-101B-9397-08002B2CF9AE}" pid="9" name="Пользователь">
    <vt:lpwstr>m14-13</vt:lpwstr>
  </property>
  <property fmtid="{D5CDD505-2E9C-101B-9397-08002B2CF9AE}" pid="10" name="Шаблон">
    <vt:lpwstr>SQR_GENERATOR2016.XLT</vt:lpwstr>
  </property>
  <property fmtid="{D5CDD505-2E9C-101B-9397-08002B2CF9AE}" pid="11" name="Локальная база">
    <vt:lpwstr>не используется</vt:lpwstr>
  </property>
</Properties>
</file>