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05" yWindow="-300" windowWidth="10230" windowHeight="12720" tabRatio="412"/>
  </bookViews>
  <sheets>
    <sheet name="1ММ (ФБ)РБ" sheetId="10" r:id="rId1"/>
  </sheets>
  <definedNames>
    <definedName name="_xlnm._FilterDatabase" localSheetId="0" hidden="1">'1ММ (ФБ)РБ'!$A$18:$AD$352</definedName>
    <definedName name="XDO_?C9_S2_1?" localSheetId="0">'1ММ (ФБ)РБ'!$B$3:$B$135</definedName>
    <definedName name="_xlnm.Print_Area" localSheetId="0">'1ММ (ФБ)РБ'!$A$1:$J$351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9" i="10" l="1"/>
  <c r="J326" i="10"/>
  <c r="K77" i="10" l="1"/>
  <c r="J171" i="10"/>
  <c r="N20" i="10" l="1"/>
  <c r="N22" i="10"/>
  <c r="N24" i="10"/>
  <c r="N26" i="10"/>
  <c r="N27" i="10"/>
  <c r="N28" i="10"/>
  <c r="N29" i="10"/>
  <c r="N31" i="10"/>
  <c r="N33" i="10"/>
  <c r="N35" i="10"/>
  <c r="N36" i="10"/>
  <c r="N37" i="10"/>
  <c r="N38" i="10"/>
  <c r="N39" i="10"/>
  <c r="N40" i="10"/>
  <c r="N41" i="10"/>
  <c r="N42" i="10"/>
  <c r="N44" i="10"/>
  <c r="N46" i="10"/>
  <c r="N47" i="10"/>
  <c r="N49" i="10"/>
  <c r="N51" i="10"/>
  <c r="N53" i="10"/>
  <c r="N55" i="10"/>
  <c r="N58" i="10"/>
  <c r="N60" i="10"/>
  <c r="N61" i="10"/>
  <c r="N63" i="10"/>
  <c r="N65" i="10"/>
  <c r="N67" i="10"/>
  <c r="N69" i="10"/>
  <c r="N70" i="10"/>
  <c r="N72" i="10"/>
  <c r="N74" i="10"/>
  <c r="N75" i="10"/>
  <c r="N76" i="10"/>
  <c r="N78" i="10"/>
  <c r="N79" i="10"/>
  <c r="N80" i="10"/>
  <c r="N82" i="10"/>
  <c r="N83" i="10"/>
  <c r="N84" i="10"/>
  <c r="N85" i="10"/>
  <c r="N86" i="10"/>
  <c r="N87" i="10"/>
  <c r="N88" i="10"/>
  <c r="N89" i="10"/>
  <c r="N90" i="10"/>
  <c r="N91" i="10"/>
  <c r="N92" i="10"/>
  <c r="N94" i="10"/>
  <c r="N96" i="10"/>
  <c r="N98" i="10"/>
  <c r="N100" i="10"/>
  <c r="N102" i="10"/>
  <c r="N104" i="10"/>
  <c r="N106" i="10"/>
  <c r="N107" i="10"/>
  <c r="N109" i="10"/>
  <c r="N110" i="10"/>
  <c r="N112" i="10"/>
  <c r="N113" i="10"/>
  <c r="N115" i="10"/>
  <c r="N116" i="10"/>
  <c r="N118" i="10"/>
  <c r="N119" i="10"/>
  <c r="N121" i="10"/>
  <c r="N123" i="10"/>
  <c r="N124" i="10"/>
  <c r="N126" i="10"/>
  <c r="N127" i="10"/>
  <c r="N129" i="10"/>
  <c r="N130" i="10"/>
  <c r="N131" i="10"/>
  <c r="N133" i="10"/>
  <c r="N135" i="10"/>
  <c r="N136" i="10"/>
  <c r="N138" i="10"/>
  <c r="N140" i="10"/>
  <c r="N141" i="10"/>
  <c r="N143" i="10"/>
  <c r="N144" i="10"/>
  <c r="N146" i="10"/>
  <c r="N147" i="10"/>
  <c r="N149" i="10"/>
  <c r="N150" i="10"/>
  <c r="N152" i="10"/>
  <c r="N153" i="10"/>
  <c r="N155" i="10"/>
  <c r="N156" i="10"/>
  <c r="N158" i="10"/>
  <c r="N159" i="10"/>
  <c r="N161" i="10"/>
  <c r="N162" i="10"/>
  <c r="N164" i="10"/>
  <c r="N165" i="10"/>
  <c r="N167" i="10"/>
  <c r="N168" i="10"/>
  <c r="N169" i="10"/>
  <c r="N170" i="10"/>
  <c r="N171" i="10"/>
  <c r="N172" i="10"/>
  <c r="N174" i="10"/>
  <c r="N175" i="10"/>
  <c r="N177" i="10"/>
  <c r="N178" i="10"/>
  <c r="N179" i="10"/>
  <c r="N181" i="10"/>
  <c r="N183" i="10"/>
  <c r="N185" i="10"/>
  <c r="N187" i="10"/>
  <c r="N189" i="10"/>
  <c r="N191" i="10"/>
  <c r="N193" i="10"/>
  <c r="N195" i="10"/>
  <c r="N196" i="10"/>
  <c r="N198" i="10"/>
  <c r="N199" i="10"/>
  <c r="N201" i="10"/>
  <c r="N202" i="10"/>
  <c r="N203" i="10"/>
  <c r="N205" i="10"/>
  <c r="N207" i="10"/>
  <c r="N208" i="10"/>
  <c r="N210" i="10"/>
  <c r="N211" i="10"/>
  <c r="N212" i="10"/>
  <c r="N214" i="10"/>
  <c r="N216" i="10"/>
  <c r="N217" i="10"/>
  <c r="N218" i="10"/>
  <c r="N220" i="10"/>
  <c r="N221" i="10"/>
  <c r="N223" i="10"/>
  <c r="N224" i="10"/>
  <c r="N225" i="10"/>
  <c r="N226" i="10"/>
  <c r="N227" i="10"/>
  <c r="N228" i="10"/>
  <c r="N229" i="10"/>
  <c r="N230" i="10"/>
  <c r="N231" i="10"/>
  <c r="N232" i="10"/>
  <c r="N233" i="10"/>
  <c r="N235" i="10"/>
  <c r="N236" i="10"/>
  <c r="N237" i="10"/>
  <c r="N238" i="10"/>
  <c r="N239" i="10"/>
  <c r="N240" i="10"/>
  <c r="N241" i="10"/>
  <c r="N242" i="10"/>
  <c r="N243" i="10"/>
  <c r="N244" i="10"/>
  <c r="N245" i="10"/>
  <c r="N247" i="10"/>
  <c r="N249" i="10"/>
  <c r="N251" i="10"/>
  <c r="N253" i="10"/>
  <c r="N255" i="10"/>
  <c r="N257" i="10"/>
  <c r="N259" i="10"/>
  <c r="N261" i="10"/>
  <c r="N262" i="10"/>
  <c r="N263" i="10"/>
  <c r="N264" i="10"/>
  <c r="N265" i="10"/>
  <c r="N266" i="10"/>
  <c r="N267" i="10"/>
  <c r="N268" i="10"/>
  <c r="N269" i="10"/>
  <c r="N270" i="10"/>
  <c r="N271" i="10"/>
  <c r="N272" i="10"/>
  <c r="N273" i="10"/>
  <c r="N274" i="10"/>
  <c r="N276" i="10"/>
  <c r="N278" i="10"/>
  <c r="N279" i="10"/>
  <c r="N281" i="10"/>
  <c r="N282" i="10"/>
  <c r="N283" i="10"/>
  <c r="N284" i="10"/>
  <c r="N285" i="10"/>
  <c r="N287" i="10"/>
  <c r="N289" i="10"/>
  <c r="N291" i="10"/>
  <c r="N293" i="10"/>
  <c r="N294" i="10"/>
  <c r="N296" i="10"/>
  <c r="N298" i="10"/>
  <c r="N300" i="10"/>
  <c r="N301" i="10"/>
  <c r="N303" i="10"/>
  <c r="N305" i="10"/>
  <c r="N306" i="10"/>
  <c r="N308" i="10"/>
  <c r="N309" i="10"/>
  <c r="N310" i="10"/>
  <c r="N311" i="10"/>
  <c r="N312" i="10"/>
  <c r="N314" i="10"/>
  <c r="N315" i="10"/>
  <c r="N317" i="10"/>
  <c r="N318" i="10"/>
  <c r="N319" i="10"/>
  <c r="N320" i="10"/>
  <c r="N321" i="10"/>
  <c r="N322" i="10"/>
  <c r="N324" i="10"/>
  <c r="N325" i="10"/>
  <c r="N326" i="10"/>
  <c r="N327" i="10"/>
  <c r="N328" i="10"/>
  <c r="N329" i="10"/>
  <c r="N330" i="10"/>
  <c r="L262" i="10"/>
  <c r="L217" i="10"/>
  <c r="L171" i="10"/>
  <c r="L167" i="10"/>
  <c r="L81" i="10"/>
  <c r="J57" i="10"/>
  <c r="N57" i="10" s="1"/>
  <c r="L29" i="10"/>
  <c r="L292" i="10"/>
  <c r="M241" i="10"/>
  <c r="M242" i="10"/>
  <c r="M243" i="10"/>
  <c r="M244" i="10"/>
  <c r="M245" i="10"/>
  <c r="M247" i="10"/>
  <c r="M249" i="10"/>
  <c r="M251" i="10"/>
  <c r="M253" i="10"/>
  <c r="M255" i="10"/>
  <c r="M257" i="10"/>
  <c r="M259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6" i="10"/>
  <c r="M278" i="10"/>
  <c r="M279" i="10"/>
  <c r="M281" i="10"/>
  <c r="M282" i="10"/>
  <c r="M283" i="10"/>
  <c r="M284" i="10"/>
  <c r="M285" i="10"/>
  <c r="M287" i="10"/>
  <c r="M289" i="10"/>
  <c r="M291" i="10"/>
  <c r="M293" i="10"/>
  <c r="M294" i="10"/>
  <c r="M296" i="10"/>
  <c r="M298" i="10"/>
  <c r="M300" i="10"/>
  <c r="M301" i="10"/>
  <c r="M303" i="10"/>
  <c r="M305" i="10"/>
  <c r="M306" i="10"/>
  <c r="M308" i="10"/>
  <c r="M309" i="10"/>
  <c r="M310" i="10"/>
  <c r="M311" i="10"/>
  <c r="M312" i="10"/>
  <c r="M314" i="10"/>
  <c r="M315" i="10"/>
  <c r="M317" i="10"/>
  <c r="M318" i="10"/>
  <c r="M319" i="10"/>
  <c r="M320" i="10"/>
  <c r="M321" i="10"/>
  <c r="M322" i="10"/>
  <c r="M324" i="10"/>
  <c r="M325" i="10"/>
  <c r="M326" i="10"/>
  <c r="M327" i="10"/>
  <c r="M328" i="10"/>
  <c r="M329" i="10"/>
  <c r="M330" i="10"/>
  <c r="M20" i="10"/>
  <c r="M22" i="10"/>
  <c r="M24" i="10"/>
  <c r="M26" i="10"/>
  <c r="M27" i="10"/>
  <c r="M28" i="10"/>
  <c r="M29" i="10"/>
  <c r="M31" i="10"/>
  <c r="M33" i="10"/>
  <c r="M35" i="10"/>
  <c r="M36" i="10"/>
  <c r="M37" i="10"/>
  <c r="M38" i="10"/>
  <c r="M39" i="10"/>
  <c r="M40" i="10"/>
  <c r="M41" i="10"/>
  <c r="M42" i="10"/>
  <c r="M44" i="10"/>
  <c r="M46" i="10"/>
  <c r="M47" i="10"/>
  <c r="M49" i="10"/>
  <c r="M51" i="10"/>
  <c r="M53" i="10"/>
  <c r="M55" i="10"/>
  <c r="M57" i="10"/>
  <c r="M58" i="10"/>
  <c r="M60" i="10"/>
  <c r="M61" i="10"/>
  <c r="M63" i="10"/>
  <c r="M65" i="10"/>
  <c r="M67" i="10"/>
  <c r="M69" i="10"/>
  <c r="M70" i="10"/>
  <c r="M72" i="10"/>
  <c r="M74" i="10"/>
  <c r="M75" i="10"/>
  <c r="M76" i="10"/>
  <c r="M77" i="10"/>
  <c r="M78" i="10"/>
  <c r="M79" i="10"/>
  <c r="M80" i="10"/>
  <c r="M82" i="10"/>
  <c r="M83" i="10"/>
  <c r="M84" i="10"/>
  <c r="M85" i="10"/>
  <c r="M86" i="10"/>
  <c r="M87" i="10"/>
  <c r="M88" i="10"/>
  <c r="M89" i="10"/>
  <c r="M90" i="10"/>
  <c r="M91" i="10"/>
  <c r="M92" i="10"/>
  <c r="M94" i="10"/>
  <c r="M96" i="10"/>
  <c r="M98" i="10"/>
  <c r="M100" i="10"/>
  <c r="M102" i="10"/>
  <c r="M104" i="10"/>
  <c r="M106" i="10"/>
  <c r="M107" i="10"/>
  <c r="M109" i="10"/>
  <c r="M110" i="10"/>
  <c r="M112" i="10"/>
  <c r="M113" i="10"/>
  <c r="M115" i="10"/>
  <c r="M116" i="10"/>
  <c r="M118" i="10"/>
  <c r="M119" i="10"/>
  <c r="M121" i="10"/>
  <c r="M123" i="10"/>
  <c r="M124" i="10"/>
  <c r="M126" i="10"/>
  <c r="M127" i="10"/>
  <c r="M129" i="10"/>
  <c r="M130" i="10"/>
  <c r="M131" i="10"/>
  <c r="M133" i="10"/>
  <c r="M135" i="10"/>
  <c r="M136" i="10"/>
  <c r="M138" i="10"/>
  <c r="M140" i="10"/>
  <c r="M141" i="10"/>
  <c r="M143" i="10"/>
  <c r="M144" i="10"/>
  <c r="M146" i="10"/>
  <c r="M147" i="10"/>
  <c r="M149" i="10"/>
  <c r="M150" i="10"/>
  <c r="M152" i="10"/>
  <c r="M153" i="10"/>
  <c r="M155" i="10"/>
  <c r="M156" i="10"/>
  <c r="M158" i="10"/>
  <c r="M159" i="10"/>
  <c r="M161" i="10"/>
  <c r="M162" i="10"/>
  <c r="M164" i="10"/>
  <c r="M165" i="10"/>
  <c r="M167" i="10"/>
  <c r="M168" i="10"/>
  <c r="M169" i="10"/>
  <c r="M170" i="10"/>
  <c r="M171" i="10"/>
  <c r="M172" i="10"/>
  <c r="M174" i="10"/>
  <c r="M175" i="10"/>
  <c r="M177" i="10"/>
  <c r="M178" i="10"/>
  <c r="M179" i="10"/>
  <c r="M181" i="10"/>
  <c r="M183" i="10"/>
  <c r="M185" i="10"/>
  <c r="M187" i="10"/>
  <c r="M189" i="10"/>
  <c r="M191" i="10"/>
  <c r="M193" i="10"/>
  <c r="M195" i="10"/>
  <c r="M196" i="10"/>
  <c r="M198" i="10"/>
  <c r="M199" i="10"/>
  <c r="M201" i="10"/>
  <c r="M202" i="10"/>
  <c r="M203" i="10"/>
  <c r="M205" i="10"/>
  <c r="M207" i="10"/>
  <c r="M208" i="10"/>
  <c r="M210" i="10"/>
  <c r="M211" i="10"/>
  <c r="M212" i="10"/>
  <c r="M214" i="10"/>
  <c r="M216" i="10"/>
  <c r="M217" i="10"/>
  <c r="M218" i="10"/>
  <c r="M220" i="10"/>
  <c r="M221" i="10"/>
  <c r="M223" i="10"/>
  <c r="M224" i="10"/>
  <c r="M225" i="10"/>
  <c r="M226" i="10"/>
  <c r="M227" i="10"/>
  <c r="M228" i="10"/>
  <c r="M229" i="10"/>
  <c r="M230" i="10"/>
  <c r="M231" i="10"/>
  <c r="M232" i="10"/>
  <c r="M233" i="10"/>
  <c r="M235" i="10"/>
  <c r="M236" i="10"/>
  <c r="M237" i="10"/>
  <c r="M238" i="10"/>
  <c r="M239" i="10"/>
  <c r="M240" i="10"/>
  <c r="I171" i="10"/>
  <c r="I81" i="10"/>
  <c r="K81" i="10" s="1"/>
  <c r="H68" i="10"/>
  <c r="K225" i="10"/>
  <c r="K183" i="10"/>
  <c r="K182" i="10" s="1"/>
  <c r="J182" i="10"/>
  <c r="I182" i="10"/>
  <c r="H182" i="10"/>
  <c r="K181" i="10"/>
  <c r="K180" i="10" s="1"/>
  <c r="J180" i="10"/>
  <c r="I180" i="10"/>
  <c r="H180" i="10"/>
  <c r="K24" i="10"/>
  <c r="J23" i="10"/>
  <c r="I23" i="10"/>
  <c r="H23" i="10"/>
  <c r="M180" i="10" l="1"/>
  <c r="N182" i="10"/>
  <c r="M23" i="10"/>
  <c r="N180" i="10"/>
  <c r="N23" i="10"/>
  <c r="M182" i="10"/>
  <c r="H81" i="10"/>
  <c r="N81" i="10" s="1"/>
  <c r="K169" i="10"/>
  <c r="H73" i="10" l="1"/>
  <c r="M81" i="10"/>
  <c r="L235" i="10"/>
  <c r="L236" i="10" s="1"/>
  <c r="J256" i="10" l="1"/>
  <c r="L56" i="10"/>
  <c r="H56" i="10"/>
  <c r="K269" i="10"/>
  <c r="I56" i="10" l="1"/>
  <c r="M56" i="10" s="1"/>
  <c r="J323" i="10"/>
  <c r="H171" i="10"/>
  <c r="I68" i="10" l="1"/>
  <c r="M68" i="10" s="1"/>
  <c r="L307" i="10"/>
  <c r="K22" i="10"/>
  <c r="K21" i="10" s="1"/>
  <c r="J21" i="10"/>
  <c r="I21" i="10"/>
  <c r="H21" i="10"/>
  <c r="K170" i="10"/>
  <c r="K89" i="10"/>
  <c r="M21" i="10" l="1"/>
  <c r="N21" i="10"/>
  <c r="M400" i="10"/>
  <c r="J375" i="10"/>
  <c r="K330" i="10"/>
  <c r="K329" i="10"/>
  <c r="K328" i="10"/>
  <c r="K327" i="10"/>
  <c r="K326" i="10"/>
  <c r="K325" i="10"/>
  <c r="K324" i="10"/>
  <c r="I323" i="10"/>
  <c r="H323" i="10"/>
  <c r="N323" i="10" s="1"/>
  <c r="K322" i="10"/>
  <c r="K321" i="10"/>
  <c r="K320" i="10"/>
  <c r="K319" i="10"/>
  <c r="K318" i="10"/>
  <c r="K317" i="10"/>
  <c r="J316" i="10"/>
  <c r="I316" i="10"/>
  <c r="H316" i="10"/>
  <c r="K315" i="10"/>
  <c r="K314" i="10"/>
  <c r="K313" i="10" s="1"/>
  <c r="J313" i="10"/>
  <c r="I313" i="10"/>
  <c r="H313" i="10"/>
  <c r="K312" i="10"/>
  <c r="K311" i="10"/>
  <c r="K310" i="10"/>
  <c r="K309" i="10"/>
  <c r="K308" i="10"/>
  <c r="J307" i="10"/>
  <c r="I307" i="10"/>
  <c r="H307" i="10"/>
  <c r="K306" i="10"/>
  <c r="K305" i="10"/>
  <c r="J304" i="10"/>
  <c r="I304" i="10"/>
  <c r="H304" i="10"/>
  <c r="K303" i="10"/>
  <c r="K302" i="10" s="1"/>
  <c r="J302" i="10"/>
  <c r="I302" i="10"/>
  <c r="H302" i="10"/>
  <c r="K301" i="10"/>
  <c r="K300" i="10"/>
  <c r="J299" i="10"/>
  <c r="I299" i="10"/>
  <c r="H299" i="10"/>
  <c r="K298" i="10"/>
  <c r="K297" i="10" s="1"/>
  <c r="J297" i="10"/>
  <c r="I297" i="10"/>
  <c r="H297" i="10"/>
  <c r="K296" i="10"/>
  <c r="K295" i="10" s="1"/>
  <c r="J295" i="10"/>
  <c r="I295" i="10"/>
  <c r="H295" i="10"/>
  <c r="K294" i="10"/>
  <c r="K293" i="10"/>
  <c r="J292" i="10"/>
  <c r="I292" i="10"/>
  <c r="H292" i="10"/>
  <c r="K291" i="10"/>
  <c r="K290" i="10" s="1"/>
  <c r="J290" i="10"/>
  <c r="I290" i="10"/>
  <c r="H290" i="10"/>
  <c r="K289" i="10"/>
  <c r="K288" i="10" s="1"/>
  <c r="J288" i="10"/>
  <c r="I288" i="10"/>
  <c r="H288" i="10"/>
  <c r="K287" i="10"/>
  <c r="K286" i="10" s="1"/>
  <c r="J286" i="10"/>
  <c r="I286" i="10"/>
  <c r="H286" i="10"/>
  <c r="K285" i="10"/>
  <c r="K284" i="10"/>
  <c r="K283" i="10"/>
  <c r="K282" i="10"/>
  <c r="K281" i="10"/>
  <c r="J280" i="10"/>
  <c r="I280" i="10"/>
  <c r="H280" i="10"/>
  <c r="K279" i="10"/>
  <c r="K278" i="10"/>
  <c r="J277" i="10"/>
  <c r="I277" i="10"/>
  <c r="H277" i="10"/>
  <c r="K276" i="10"/>
  <c r="J275" i="10"/>
  <c r="K274" i="10"/>
  <c r="K273" i="10"/>
  <c r="K272" i="10"/>
  <c r="K271" i="10"/>
  <c r="K270" i="10"/>
  <c r="K268" i="10"/>
  <c r="K267" i="10"/>
  <c r="K266" i="10"/>
  <c r="K265" i="10"/>
  <c r="K264" i="10"/>
  <c r="K263" i="10"/>
  <c r="K261" i="10"/>
  <c r="H260" i="10"/>
  <c r="K259" i="10"/>
  <c r="K258" i="10" s="1"/>
  <c r="J258" i="10"/>
  <c r="I258" i="10"/>
  <c r="H258" i="10"/>
  <c r="K257" i="10"/>
  <c r="K256" i="10" s="1"/>
  <c r="I256" i="10"/>
  <c r="H256" i="10"/>
  <c r="N256" i="10" s="1"/>
  <c r="K255" i="10"/>
  <c r="K254" i="10" s="1"/>
  <c r="J254" i="10"/>
  <c r="I254" i="10"/>
  <c r="H254" i="10"/>
  <c r="K253" i="10"/>
  <c r="K252" i="10" s="1"/>
  <c r="J252" i="10"/>
  <c r="I252" i="10"/>
  <c r="H252" i="10"/>
  <c r="K251" i="10"/>
  <c r="K250" i="10" s="1"/>
  <c r="J250" i="10"/>
  <c r="I250" i="10"/>
  <c r="H250" i="10"/>
  <c r="K249" i="10"/>
  <c r="K248" i="10" s="1"/>
  <c r="J248" i="10"/>
  <c r="I248" i="10"/>
  <c r="H248" i="10"/>
  <c r="K247" i="10"/>
  <c r="K246" i="10" s="1"/>
  <c r="J246" i="10"/>
  <c r="I246" i="10"/>
  <c r="H246" i="10"/>
  <c r="K245" i="10"/>
  <c r="K244" i="10"/>
  <c r="K243" i="10"/>
  <c r="K242" i="10"/>
  <c r="K240" i="10"/>
  <c r="K239" i="10"/>
  <c r="K238" i="10"/>
  <c r="K237" i="10"/>
  <c r="K236" i="10"/>
  <c r="K235" i="10"/>
  <c r="J234" i="10"/>
  <c r="I234" i="10"/>
  <c r="H234" i="10"/>
  <c r="K233" i="10"/>
  <c r="K232" i="10"/>
  <c r="K231" i="10"/>
  <c r="K230" i="10"/>
  <c r="K229" i="10"/>
  <c r="K228" i="10"/>
  <c r="K227" i="10"/>
  <c r="K226" i="10"/>
  <c r="K224" i="10"/>
  <c r="K223" i="10"/>
  <c r="J222" i="10"/>
  <c r="I222" i="10"/>
  <c r="H222" i="10"/>
  <c r="K221" i="10"/>
  <c r="K220" i="10"/>
  <c r="J219" i="10"/>
  <c r="I219" i="10"/>
  <c r="H219" i="10"/>
  <c r="J215" i="10"/>
  <c r="I215" i="10"/>
  <c r="K217" i="10"/>
  <c r="K216" i="10"/>
  <c r="H215" i="10"/>
  <c r="K214" i="10"/>
  <c r="J213" i="10"/>
  <c r="I213" i="10"/>
  <c r="H213" i="10"/>
  <c r="K212" i="10"/>
  <c r="K211" i="10"/>
  <c r="K210" i="10"/>
  <c r="J209" i="10"/>
  <c r="I209" i="10"/>
  <c r="H209" i="10"/>
  <c r="K208" i="10"/>
  <c r="K207" i="10"/>
  <c r="J206" i="10"/>
  <c r="I206" i="10"/>
  <c r="H206" i="10"/>
  <c r="K205" i="10"/>
  <c r="K204" i="10" s="1"/>
  <c r="J204" i="10"/>
  <c r="I204" i="10"/>
  <c r="H204" i="10"/>
  <c r="K203" i="10"/>
  <c r="K202" i="10"/>
  <c r="K201" i="10"/>
  <c r="J200" i="10"/>
  <c r="I200" i="10"/>
  <c r="H200" i="10"/>
  <c r="K199" i="10"/>
  <c r="K198" i="10"/>
  <c r="J197" i="10"/>
  <c r="I197" i="10"/>
  <c r="H197" i="10"/>
  <c r="K196" i="10"/>
  <c r="K195" i="10"/>
  <c r="J194" i="10"/>
  <c r="I194" i="10"/>
  <c r="H194" i="10"/>
  <c r="K193" i="10"/>
  <c r="K192" i="10" s="1"/>
  <c r="J192" i="10"/>
  <c r="I192" i="10"/>
  <c r="H192" i="10"/>
  <c r="K191" i="10"/>
  <c r="K190" i="10" s="1"/>
  <c r="J190" i="10"/>
  <c r="I190" i="10"/>
  <c r="H190" i="10"/>
  <c r="K189" i="10"/>
  <c r="K188" i="10" s="1"/>
  <c r="J188" i="10"/>
  <c r="I188" i="10"/>
  <c r="H188" i="10"/>
  <c r="K187" i="10"/>
  <c r="K186" i="10" s="1"/>
  <c r="J186" i="10"/>
  <c r="I186" i="10"/>
  <c r="H186" i="10"/>
  <c r="K185" i="10"/>
  <c r="K184" i="10" s="1"/>
  <c r="J184" i="10"/>
  <c r="I184" i="10"/>
  <c r="H184" i="10"/>
  <c r="K179" i="10"/>
  <c r="K178" i="10"/>
  <c r="K177" i="10"/>
  <c r="J176" i="10"/>
  <c r="I176" i="10"/>
  <c r="H176" i="10"/>
  <c r="K175" i="10"/>
  <c r="K174" i="10"/>
  <c r="J173" i="10"/>
  <c r="I173" i="10"/>
  <c r="H173" i="10"/>
  <c r="K172" i="10"/>
  <c r="K168" i="10"/>
  <c r="H166" i="10"/>
  <c r="K165" i="10"/>
  <c r="K164" i="10"/>
  <c r="J163" i="10"/>
  <c r="I163" i="10"/>
  <c r="H163" i="10"/>
  <c r="K162" i="10"/>
  <c r="K161" i="10"/>
  <c r="J160" i="10"/>
  <c r="I160" i="10"/>
  <c r="H160" i="10"/>
  <c r="K159" i="10"/>
  <c r="K158" i="10"/>
  <c r="J157" i="10"/>
  <c r="I157" i="10"/>
  <c r="H157" i="10"/>
  <c r="K156" i="10"/>
  <c r="K155" i="10"/>
  <c r="J154" i="10"/>
  <c r="I154" i="10"/>
  <c r="H154" i="10"/>
  <c r="K153" i="10"/>
  <c r="K152" i="10"/>
  <c r="J151" i="10"/>
  <c r="I151" i="10"/>
  <c r="H151" i="10"/>
  <c r="K150" i="10"/>
  <c r="K149" i="10"/>
  <c r="J148" i="10"/>
  <c r="I148" i="10"/>
  <c r="H148" i="10"/>
  <c r="K147" i="10"/>
  <c r="K146" i="10"/>
  <c r="J145" i="10"/>
  <c r="I145" i="10"/>
  <c r="H145" i="10"/>
  <c r="K144" i="10"/>
  <c r="K143" i="10"/>
  <c r="J142" i="10"/>
  <c r="I142" i="10"/>
  <c r="H142" i="10"/>
  <c r="K141" i="10"/>
  <c r="K140" i="10"/>
  <c r="J139" i="10"/>
  <c r="I139" i="10"/>
  <c r="H139" i="10"/>
  <c r="K138" i="10"/>
  <c r="K137" i="10" s="1"/>
  <c r="J137" i="10"/>
  <c r="I137" i="10"/>
  <c r="H137" i="10"/>
  <c r="K136" i="10"/>
  <c r="K135" i="10"/>
  <c r="J134" i="10"/>
  <c r="I134" i="10"/>
  <c r="H134" i="10"/>
  <c r="K133" i="10"/>
  <c r="K132" i="10" s="1"/>
  <c r="J132" i="10"/>
  <c r="I132" i="10"/>
  <c r="H132" i="10"/>
  <c r="K131" i="10"/>
  <c r="K130" i="10"/>
  <c r="K129" i="10"/>
  <c r="J128" i="10"/>
  <c r="I128" i="10"/>
  <c r="H128" i="10"/>
  <c r="K127" i="10"/>
  <c r="K126" i="10"/>
  <c r="J125" i="10"/>
  <c r="I125" i="10"/>
  <c r="H125" i="10"/>
  <c r="K124" i="10"/>
  <c r="K123" i="10"/>
  <c r="J122" i="10"/>
  <c r="I122" i="10"/>
  <c r="H122" i="10"/>
  <c r="K121" i="10"/>
  <c r="K120" i="10" s="1"/>
  <c r="J120" i="10"/>
  <c r="I120" i="10"/>
  <c r="H120" i="10"/>
  <c r="K119" i="10"/>
  <c r="K118" i="10"/>
  <c r="J117" i="10"/>
  <c r="I117" i="10"/>
  <c r="H117" i="10"/>
  <c r="K116" i="10"/>
  <c r="K115" i="10"/>
  <c r="J114" i="10"/>
  <c r="I114" i="10"/>
  <c r="H114" i="10"/>
  <c r="K113" i="10"/>
  <c r="K112" i="10"/>
  <c r="J111" i="10"/>
  <c r="I111" i="10"/>
  <c r="H111" i="10"/>
  <c r="K110" i="10"/>
  <c r="K109" i="10"/>
  <c r="J108" i="10"/>
  <c r="I108" i="10"/>
  <c r="H108" i="10"/>
  <c r="K107" i="10"/>
  <c r="K106" i="10"/>
  <c r="J105" i="10"/>
  <c r="I105" i="10"/>
  <c r="H105" i="10"/>
  <c r="K104" i="10"/>
  <c r="K103" i="10" s="1"/>
  <c r="J103" i="10"/>
  <c r="I103" i="10"/>
  <c r="H103" i="10"/>
  <c r="K102" i="10"/>
  <c r="K101" i="10" s="1"/>
  <c r="J101" i="10"/>
  <c r="I101" i="10"/>
  <c r="H101" i="10"/>
  <c r="K100" i="10"/>
  <c r="K99" i="10" s="1"/>
  <c r="J99" i="10"/>
  <c r="I99" i="10"/>
  <c r="H99" i="10"/>
  <c r="K98" i="10"/>
  <c r="K97" i="10" s="1"/>
  <c r="J97" i="10"/>
  <c r="I97" i="10"/>
  <c r="H97" i="10"/>
  <c r="K96" i="10"/>
  <c r="K95" i="10" s="1"/>
  <c r="J95" i="10"/>
  <c r="I95" i="10"/>
  <c r="H95" i="10"/>
  <c r="K94" i="10"/>
  <c r="K93" i="10" s="1"/>
  <c r="J93" i="10"/>
  <c r="I93" i="10"/>
  <c r="H93" i="10"/>
  <c r="K92" i="10"/>
  <c r="K91" i="10"/>
  <c r="K90" i="10"/>
  <c r="K88" i="10"/>
  <c r="K87" i="10"/>
  <c r="K86" i="10"/>
  <c r="K85" i="10"/>
  <c r="K84" i="10"/>
  <c r="K80" i="10"/>
  <c r="K76" i="10"/>
  <c r="K75" i="10"/>
  <c r="K74" i="10"/>
  <c r="I73" i="10"/>
  <c r="M73" i="10" s="1"/>
  <c r="K72" i="10"/>
  <c r="K71" i="10" s="1"/>
  <c r="J71" i="10"/>
  <c r="I71" i="10"/>
  <c r="H71" i="10"/>
  <c r="K70" i="10"/>
  <c r="K69" i="10"/>
  <c r="J68" i="10"/>
  <c r="N68" i="10" s="1"/>
  <c r="K67" i="10"/>
  <c r="K66" i="10" s="1"/>
  <c r="J66" i="10"/>
  <c r="I66" i="10"/>
  <c r="H66" i="10"/>
  <c r="K65" i="10"/>
  <c r="K64" i="10" s="1"/>
  <c r="J64" i="10"/>
  <c r="I64" i="10"/>
  <c r="H64" i="10"/>
  <c r="K63" i="10"/>
  <c r="K62" i="10" s="1"/>
  <c r="J62" i="10"/>
  <c r="I62" i="10"/>
  <c r="H62" i="10"/>
  <c r="K61" i="10"/>
  <c r="K60" i="10"/>
  <c r="J59" i="10"/>
  <c r="I59" i="10"/>
  <c r="H59" i="10"/>
  <c r="K57" i="10"/>
  <c r="K55" i="10"/>
  <c r="K54" i="10" s="1"/>
  <c r="J54" i="10"/>
  <c r="I54" i="10"/>
  <c r="H54" i="10"/>
  <c r="K53" i="10"/>
  <c r="K52" i="10" s="1"/>
  <c r="J52" i="10"/>
  <c r="I52" i="10"/>
  <c r="H52" i="10"/>
  <c r="K51" i="10"/>
  <c r="K50" i="10" s="1"/>
  <c r="J50" i="10"/>
  <c r="I50" i="10"/>
  <c r="H50" i="10"/>
  <c r="K49" i="10"/>
  <c r="K48" i="10" s="1"/>
  <c r="J48" i="10"/>
  <c r="I48" i="10"/>
  <c r="H48" i="10"/>
  <c r="K47" i="10"/>
  <c r="K46" i="10"/>
  <c r="J45" i="10"/>
  <c r="I45" i="10"/>
  <c r="H45" i="10"/>
  <c r="K44" i="10"/>
  <c r="K43" i="10" s="1"/>
  <c r="J43" i="10"/>
  <c r="I43" i="10"/>
  <c r="H43" i="10"/>
  <c r="K42" i="10"/>
  <c r="K41" i="10"/>
  <c r="K40" i="10"/>
  <c r="K39" i="10"/>
  <c r="K38" i="10"/>
  <c r="K37" i="10"/>
  <c r="K36" i="10"/>
  <c r="K35" i="10"/>
  <c r="J34" i="10"/>
  <c r="I34" i="10"/>
  <c r="H34" i="10"/>
  <c r="K33" i="10"/>
  <c r="K32" i="10" s="1"/>
  <c r="J32" i="10"/>
  <c r="I32" i="10"/>
  <c r="H32" i="10"/>
  <c r="K31" i="10"/>
  <c r="K30" i="10" s="1"/>
  <c r="J30" i="10"/>
  <c r="I30" i="10"/>
  <c r="H30" i="10"/>
  <c r="K29" i="10"/>
  <c r="K28" i="10"/>
  <c r="K27" i="10"/>
  <c r="K26" i="10"/>
  <c r="J25" i="10"/>
  <c r="I25" i="10"/>
  <c r="H25" i="10"/>
  <c r="K20" i="10"/>
  <c r="K19" i="10" s="1"/>
  <c r="J19" i="10"/>
  <c r="I19" i="10"/>
  <c r="H19" i="10"/>
  <c r="N59" i="10" l="1"/>
  <c r="N43" i="10"/>
  <c r="N234" i="10"/>
  <c r="N25" i="10"/>
  <c r="N45" i="10"/>
  <c r="N71" i="10"/>
  <c r="N120" i="10"/>
  <c r="N134" i="10"/>
  <c r="N148" i="10"/>
  <c r="N186" i="10"/>
  <c r="N192" i="10"/>
  <c r="N206" i="10"/>
  <c r="N290" i="10"/>
  <c r="N34" i="10"/>
  <c r="N50" i="10"/>
  <c r="N62" i="10"/>
  <c r="N95" i="10"/>
  <c r="N101" i="10"/>
  <c r="N111" i="10"/>
  <c r="N125" i="10"/>
  <c r="N139" i="10"/>
  <c r="N157" i="10"/>
  <c r="N173" i="10"/>
  <c r="N197" i="10"/>
  <c r="N246" i="10"/>
  <c r="N252" i="10"/>
  <c r="N277" i="10"/>
  <c r="N295" i="10"/>
  <c r="N313" i="10"/>
  <c r="M316" i="10"/>
  <c r="M30" i="10"/>
  <c r="N30" i="10"/>
  <c r="M52" i="10"/>
  <c r="N52" i="10"/>
  <c r="M64" i="10"/>
  <c r="N64" i="10"/>
  <c r="N97" i="10"/>
  <c r="N103" i="10"/>
  <c r="N117" i="10"/>
  <c r="N145" i="10"/>
  <c r="N163" i="10"/>
  <c r="N215" i="10"/>
  <c r="N222" i="10"/>
  <c r="N248" i="10"/>
  <c r="N254" i="10"/>
  <c r="N297" i="10"/>
  <c r="N307" i="10"/>
  <c r="M160" i="10"/>
  <c r="N160" i="10"/>
  <c r="M190" i="10"/>
  <c r="N190" i="10"/>
  <c r="M200" i="10"/>
  <c r="N200" i="10"/>
  <c r="M219" i="10"/>
  <c r="N219" i="10"/>
  <c r="M304" i="10"/>
  <c r="N304" i="10"/>
  <c r="M108" i="10"/>
  <c r="N108" i="10"/>
  <c r="M122" i="10"/>
  <c r="N122" i="10"/>
  <c r="M154" i="10"/>
  <c r="N154" i="10"/>
  <c r="M188" i="10"/>
  <c r="N188" i="10"/>
  <c r="M194" i="10"/>
  <c r="N194" i="10"/>
  <c r="M286" i="10"/>
  <c r="N286" i="10"/>
  <c r="M292" i="10"/>
  <c r="N292" i="10"/>
  <c r="M302" i="10"/>
  <c r="N302" i="10"/>
  <c r="N316" i="10"/>
  <c r="N19" i="10"/>
  <c r="M19" i="10"/>
  <c r="M114" i="10"/>
  <c r="N114" i="10"/>
  <c r="M128" i="10"/>
  <c r="N128" i="10"/>
  <c r="M142" i="10"/>
  <c r="N142" i="10"/>
  <c r="M176" i="10"/>
  <c r="N176" i="10"/>
  <c r="M184" i="10"/>
  <c r="N184" i="10"/>
  <c r="M204" i="10"/>
  <c r="N204" i="10"/>
  <c r="M258" i="10"/>
  <c r="N258" i="10"/>
  <c r="M280" i="10"/>
  <c r="N280" i="10"/>
  <c r="M288" i="10"/>
  <c r="N288" i="10"/>
  <c r="M32" i="10"/>
  <c r="N32" i="10"/>
  <c r="M48" i="10"/>
  <c r="N48" i="10"/>
  <c r="M54" i="10"/>
  <c r="N54" i="10"/>
  <c r="M66" i="10"/>
  <c r="N66" i="10"/>
  <c r="K73" i="10"/>
  <c r="N93" i="10"/>
  <c r="N99" i="10"/>
  <c r="N105" i="10"/>
  <c r="N137" i="10"/>
  <c r="N151" i="10"/>
  <c r="N209" i="10"/>
  <c r="N213" i="10"/>
  <c r="N250" i="10"/>
  <c r="N299" i="10"/>
  <c r="M132" i="10"/>
  <c r="N132" i="10"/>
  <c r="M120" i="10"/>
  <c r="M134" i="10"/>
  <c r="M148" i="10"/>
  <c r="M186" i="10"/>
  <c r="M192" i="10"/>
  <c r="M206" i="10"/>
  <c r="M290" i="10"/>
  <c r="M25" i="10"/>
  <c r="M43" i="10"/>
  <c r="M93" i="10"/>
  <c r="M99" i="10"/>
  <c r="M105" i="10"/>
  <c r="M137" i="10"/>
  <c r="M151" i="10"/>
  <c r="M213" i="10"/>
  <c r="M250" i="10"/>
  <c r="M256" i="10"/>
  <c r="M299" i="10"/>
  <c r="M323" i="10"/>
  <c r="L333" i="10"/>
  <c r="M34" i="10"/>
  <c r="M50" i="10"/>
  <c r="M62" i="10"/>
  <c r="L332" i="10"/>
  <c r="M209" i="10"/>
  <c r="M59" i="10"/>
  <c r="M97" i="10"/>
  <c r="M103" i="10"/>
  <c r="M117" i="10"/>
  <c r="M145" i="10"/>
  <c r="M163" i="10"/>
  <c r="M248" i="10"/>
  <c r="M254" i="10"/>
  <c r="M297" i="10"/>
  <c r="M307" i="10"/>
  <c r="M45" i="10"/>
  <c r="M71" i="10"/>
  <c r="M95" i="10"/>
  <c r="M101" i="10"/>
  <c r="M111" i="10"/>
  <c r="M125" i="10"/>
  <c r="M139" i="10"/>
  <c r="M157" i="10"/>
  <c r="M173" i="10"/>
  <c r="M197" i="10"/>
  <c r="M215" i="10"/>
  <c r="M234" i="10"/>
  <c r="M246" i="10"/>
  <c r="M252" i="10"/>
  <c r="M277" i="10"/>
  <c r="M295" i="10"/>
  <c r="M313" i="10"/>
  <c r="M222" i="10"/>
  <c r="K222" i="10"/>
  <c r="K234" i="10"/>
  <c r="K194" i="10"/>
  <c r="J166" i="10"/>
  <c r="N166" i="10" s="1"/>
  <c r="K122" i="10"/>
  <c r="K154" i="10"/>
  <c r="I166" i="10"/>
  <c r="K262" i="10"/>
  <c r="K260" i="10" s="1"/>
  <c r="K277" i="10"/>
  <c r="K134" i="10"/>
  <c r="K128" i="10"/>
  <c r="K111" i="10"/>
  <c r="K125" i="10"/>
  <c r="K68" i="10"/>
  <c r="K292" i="10"/>
  <c r="K108" i="10"/>
  <c r="K151" i="10"/>
  <c r="K197" i="10"/>
  <c r="K213" i="10"/>
  <c r="K117" i="10"/>
  <c r="K142" i="10"/>
  <c r="K160" i="10"/>
  <c r="K299" i="10"/>
  <c r="K105" i="10"/>
  <c r="K148" i="10"/>
  <c r="K176" i="10"/>
  <c r="K206" i="10"/>
  <c r="K218" i="10"/>
  <c r="K215" i="10" s="1"/>
  <c r="K200" i="10"/>
  <c r="I275" i="10"/>
  <c r="K275" i="10" s="1"/>
  <c r="K323" i="10"/>
  <c r="K45" i="10"/>
  <c r="K145" i="10"/>
  <c r="K163" i="10"/>
  <c r="K171" i="10"/>
  <c r="K173" i="10"/>
  <c r="L308" i="10"/>
  <c r="H275" i="10"/>
  <c r="N275" i="10" s="1"/>
  <c r="K58" i="10"/>
  <c r="K56" i="10" s="1"/>
  <c r="K316" i="10"/>
  <c r="K34" i="10"/>
  <c r="K25" i="10"/>
  <c r="K23" i="10" s="1"/>
  <c r="K59" i="10"/>
  <c r="K114" i="10"/>
  <c r="K139" i="10"/>
  <c r="K157" i="10"/>
  <c r="K209" i="10"/>
  <c r="K219" i="10"/>
  <c r="K304" i="10"/>
  <c r="J260" i="10"/>
  <c r="N260" i="10" s="1"/>
  <c r="K280" i="10"/>
  <c r="K307" i="10"/>
  <c r="J56" i="10"/>
  <c r="N56" i="10" s="1"/>
  <c r="I260" i="10"/>
  <c r="M260" i="10" s="1"/>
  <c r="K167" i="10"/>
  <c r="I331" i="10" l="1"/>
  <c r="H331" i="10"/>
  <c r="M275" i="10"/>
  <c r="M166" i="10"/>
  <c r="K166" i="10"/>
  <c r="L334" i="10" l="1"/>
  <c r="M331" i="10"/>
  <c r="D337" i="10"/>
  <c r="L77" i="10" l="1"/>
  <c r="N77" i="10"/>
  <c r="J73" i="10"/>
  <c r="J331" i="10" s="1"/>
  <c r="K331" i="10"/>
  <c r="I337" i="10" s="1"/>
  <c r="N331" i="10" l="1"/>
  <c r="M332" i="10" s="1"/>
  <c r="G337" i="10"/>
  <c r="L335" i="10"/>
  <c r="L336" i="10" s="1"/>
  <c r="N73" i="10"/>
</calcChain>
</file>

<file path=xl/sharedStrings.xml><?xml version="1.0" encoding="utf-8"?>
<sst xmlns="http://schemas.openxmlformats.org/spreadsheetml/2006/main" count="2158" uniqueCount="331">
  <si>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</si>
  <si>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</si>
  <si>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</si>
  <si>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</si>
  <si>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</si>
  <si>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</si>
  <si>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</si>
  <si>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</si>
  <si>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</si>
  <si>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</si>
  <si>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</si>
  <si>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</si>
  <si>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</si>
  <si>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</si>
  <si>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</si>
  <si>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</si>
  <si>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</si>
  <si>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</si>
  <si>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</si>
  <si>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</si>
  <si>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</si>
  <si>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</si>
  <si>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</si>
  <si>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</si>
  <si>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</si>
  <si>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</si>
  <si>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</si>
  <si>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</si>
  <si>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</si>
  <si>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</si>
  <si>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</si>
  <si>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</si>
  <si>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</si>
  <si>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</si>
  <si>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</si>
  <si>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</si>
  <si>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</si>
  <si>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</si>
  <si>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</si>
  <si>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</si>
  <si>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</si>
  <si>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</si>
  <si>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</si>
  <si>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</si>
  <si>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</si>
  <si>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</si>
  <si>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</si>
  <si>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</si>
  <si>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</si>
  <si>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</si>
  <si>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</si>
  <si>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</si>
  <si>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</si>
  <si>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</si>
  <si>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</si>
  <si>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</si>
  <si>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</si>
  <si>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</si>
  <si>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</si>
  <si>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</si>
  <si>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</si>
  <si>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</si>
  <si>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</si>
  <si>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</si>
  <si>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</si>
  <si>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</si>
  <si>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</si>
  <si>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</si>
  <si>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</si>
  <si>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</si>
  <si>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</si>
  <si>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</si>
  <si>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</si>
  <si>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</si>
  <si>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</si>
  <si>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</si>
  <si>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</si>
  <si>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</si>
  <si>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</si>
  <si>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</si>
  <si>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</si>
  <si>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</si>
  <si>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</si>
  <si>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</si>
  <si>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</si>
  <si>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</si>
  <si>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</si>
  <si>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</si>
  <si>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</si>
  <si>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</si>
  <si>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</si>
  <si>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</si>
  <si>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</si>
  <si>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</si>
  <si>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</si>
  <si>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</si>
  <si>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</si>
  <si>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</si>
  <si>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</si>
  <si>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</si>
  <si>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</si>
  <si>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</si>
  <si>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</si>
  <si>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</si>
  <si>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</si>
  <si>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</si>
  <si>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</si>
  <si>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</si>
  <si>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</si>
  <si>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</si>
  <si>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</si>
  <si>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</si>
  <si>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</si>
  <si>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</si>
  <si>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</si>
  <si>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</si>
  <si>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</si>
  <si>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</si>
  <si>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</si>
  <si>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</si>
  <si>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</si>
  <si>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</si>
  <si>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</si>
  <si>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</si>
  <si>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</si>
  <si>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</si>
  <si>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</si>
  <si>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</si>
  <si>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</si>
  <si>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</si>
  <si>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</si>
  <si>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</si>
  <si>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</si>
  <si>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</si>
  <si>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</si>
  <si>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</si>
  <si>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</si>
  <si>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</si>
  <si>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</si>
  <si>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</si>
  <si>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</si>
  <si>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</si>
  <si>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</si>
  <si>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</si>
  <si>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</si>
  <si>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</si>
  <si>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</si>
  <si>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</si>
  <si>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</si>
  <si>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</si>
  <si>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</si>
  <si>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</si>
  <si>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</si>
  <si>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</si>
  <si>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</si>
  <si>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</si>
  <si>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</si>
  <si>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</si>
  <si>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</si>
  <si>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</si>
  <si>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</si>
  <si>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</si>
  <si>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</si>
  <si>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</si>
  <si>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</si>
  <si>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</si>
  <si>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</si>
  <si>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</si>
  <si>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</si>
  <si>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</si>
  <si>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</si>
  <si>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</si>
  <si>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</si>
  <si>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</si>
  <si>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</si>
  <si>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</si>
  <si>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</si>
  <si>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</si>
  <si>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</si>
  <si>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</si>
  <si>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</si>
  <si>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</si>
  <si>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</si>
  <si>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</si>
  <si>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</si>
  <si>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</si>
  <si>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</si>
  <si>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</si>
  <si>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</si>
  <si>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</si>
  <si>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</si>
  <si>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</si>
  <si>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</si>
  <si>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</si>
  <si>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</si>
  <si>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</si>
  <si>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</si>
  <si>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</si>
  <si>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</si>
  <si>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</si>
  <si>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</si>
  <si>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</si>
  <si>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</si>
  <si>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</si>
  <si>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</si>
  <si>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</si>
  <si>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</si>
  <si>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</si>
  <si>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</si>
  <si>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</si>
  <si>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</si>
  <si>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</si>
  <si>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</si>
  <si>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</si>
  <si>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</si>
  <si>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</si>
  <si>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</si>
  <si>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</si>
  <si>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</si>
  <si>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</si>
  <si>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</si>
  <si>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</si>
  <si>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</si>
  <si>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</si>
  <si>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</si>
  <si>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</si>
  <si>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</si>
  <si>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</si>
  <si>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</si>
  <si>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</si>
  <si>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</si>
  <si>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</si>
  <si>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</si>
  <si>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</si>
  <si>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</si>
  <si>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</si>
  <si>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</si>
  <si>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</si>
  <si>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</si>
  <si>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</si>
  <si>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</si>
  <si>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</si>
  <si>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</si>
  <si>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</si>
  <si>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</si>
  <si>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</si>
  <si>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</si>
  <si>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</si>
  <si>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</si>
  <si>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</si>
  <si>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</si>
  <si>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</si>
  <si>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</si>
  <si>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</si>
  <si>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</si>
  <si>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</si>
  <si>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</si>
  <si>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</si>
  <si>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</si>
  <si>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</si>
  <si>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</si>
  <si>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</si>
  <si>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</si>
  <si>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</si>
  <si>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</si>
  <si>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25-52200-00000-00000</t>
  </si>
  <si>
    <t>25-52400-00000-00000</t>
  </si>
  <si>
    <t>25-50860-00000-00000</t>
  </si>
  <si>
    <t>25-52920-00000-00000</t>
  </si>
  <si>
    <t>231Л252920</t>
  </si>
  <si>
    <t>25-52900-00000-00000</t>
  </si>
  <si>
    <t>25-52500-00000-00000</t>
  </si>
  <si>
    <t>25-54620-00000-00000</t>
  </si>
  <si>
    <t>25-51630-00000-00000</t>
  </si>
  <si>
    <t>221Я451630</t>
  </si>
  <si>
    <t>25-55140-00000-00000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</si>
  <si>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</si>
  <si>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</si>
  <si>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</si>
  <si>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</si>
  <si>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</si>
  <si>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</si>
  <si>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25-51340-00000-00000</t>
  </si>
  <si>
    <t>25-51350-00000-00000</t>
  </si>
  <si>
    <t>25-51760-00000-00000</t>
  </si>
  <si>
    <t>25-59000-00000-00400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</si>
  <si>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</si>
  <si>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</si>
  <si>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</si>
  <si>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</si>
  <si>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</si>
  <si>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</si>
  <si>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</si>
  <si>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</si>
  <si>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Бюджетные инвестиции в объекты капитального строительства государственной (муниципальной) собственности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</si>
  <si>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</si>
  <si>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</si>
  <si>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</si>
  <si>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2210872007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</si>
  <si>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</si>
  <si>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</si>
  <si>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</si>
  <si>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</si>
  <si>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</si>
  <si>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</si>
  <si>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</si>
  <si>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</t>
  </si>
  <si>
    <t>99900Ф1006</t>
  </si>
  <si>
    <t>99900Ф1961</t>
  </si>
  <si>
    <t>Субсидия Дагестанскому региональному социальному фонду "Все вместе" на оказание единовременной материальной помощи гражданам, находящимся в трудной жизненной ситуации, (материальная помощь семьям военнослужащих, погибших в ходе специальной военной операц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</si>
  <si>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</si>
  <si>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</si>
  <si>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</si>
  <si>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</si>
  <si>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</si>
  <si>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</si>
  <si>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</si>
  <si>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</si>
  <si>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</si>
  <si>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</si>
  <si>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</si>
  <si>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</si>
  <si>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</si>
  <si>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2551570X252170000000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</si>
  <si>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</si>
  <si>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(25-58660-00000-00000)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</si>
  <si>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</si>
  <si>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(25-58680-00000-00000)</t>
  </si>
  <si>
    <t>Выделение средств из резервного фонда Правительства РД в соответствии с Указом Главы РД "О единовременной денежной выплате отдельным сотрудникам подразделений патрульно-постовой службы полиции, участковых уполномоченных полиции, по делам несовершеннолетних и административного надзора территориальных органов Министерства внутренних дел Российской Федерации на районном уровне, полка по обеспечению мер безопасности и антитеррористической защищенности объектов Управления МВД России по городу Махачкале и отдельного батальона по обеспечению мер безопасности и антитеррористической защищенности объектов органов внутренних дел Министерства внутренних дел по Республике Дагестан и сотрудникам батальона полиции (отдельного)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Дагестан"</t>
  </si>
  <si>
    <t>99900Ф1003</t>
  </si>
  <si>
    <t xml:space="preserve"> на 1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</si>
</sst>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8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429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3" fillId="6" borderId="39" xfId="9" applyNumberFormat="1" applyFont="1" applyFill="1" applyBorder="1" applyAlignment="1" applyProtection="1">
      <alignment horizontal="left" vertical="top" wrapText="1"/>
    </xf>
    <xf numFmtId="0" fontId="24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4" fillId="6" borderId="7" xfId="36" applyNumberFormat="1" applyFont="1" applyFill="1" applyBorder="1" applyAlignment="1" applyProtection="1">
      <alignment horizontal="left" vertical="center" wrapText="1"/>
    </xf>
    <xf numFmtId="0" fontId="24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0" xfId="11" applyNumberFormat="1" applyFont="1" applyFill="1" applyBorder="1" applyAlignment="1" applyProtection="1">
      <alignment horizontal="center" vertical="center" shrinkToFit="1"/>
    </xf>
    <xf numFmtId="0" fontId="23" fillId="6" borderId="9" xfId="9" applyNumberFormat="1" applyFont="1" applyFill="1" applyBorder="1" applyAlignment="1" applyProtection="1">
      <alignment horizontal="left" vertical="top" wrapText="1"/>
    </xf>
    <xf numFmtId="4" fontId="26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6" fillId="6" borderId="60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4" fillId="6" borderId="7" xfId="39" applyNumberFormat="1" applyFont="1" applyFill="1" applyBorder="1" applyAlignment="1" applyProtection="1">
      <alignment horizontal="center" vertical="center" shrinkToFit="1"/>
    </xf>
    <xf numFmtId="4" fontId="24" fillId="6" borderId="10" xfId="39" applyNumberFormat="1" applyFont="1" applyFill="1" applyBorder="1" applyAlignment="1" applyProtection="1">
      <alignment horizontal="center" vertical="center" shrinkToFit="1"/>
    </xf>
    <xf numFmtId="4" fontId="26" fillId="6" borderId="10" xfId="42" applyNumberFormat="1" applyFont="1" applyFill="1" applyBorder="1" applyAlignment="1" applyProtection="1">
      <alignment horizontal="center" vertical="center" shrinkToFit="1"/>
    </xf>
    <xf numFmtId="0" fontId="24" fillId="10" borderId="7" xfId="36" quotePrefix="1" applyNumberFormat="1" applyFont="1" applyFill="1" applyBorder="1" applyAlignment="1" applyProtection="1">
      <alignment horizontal="left" vertical="center" wrapText="1"/>
    </xf>
    <xf numFmtId="0" fontId="24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8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center" vertical="center" wrapText="1"/>
    </xf>
    <xf numFmtId="0" fontId="29" fillId="5" borderId="7" xfId="36" applyNumberFormat="1" applyFont="1" applyFill="1" applyBorder="1" applyAlignment="1" applyProtection="1">
      <alignment horizontal="left" vertical="center" wrapText="1"/>
    </xf>
    <xf numFmtId="0" fontId="29" fillId="5" borderId="7" xfId="36" applyNumberFormat="1" applyFont="1" applyFill="1" applyBorder="1" applyAlignment="1" applyProtection="1">
      <alignment horizontal="center" vertical="center" wrapText="1"/>
    </xf>
    <xf numFmtId="4" fontId="28" fillId="5" borderId="7" xfId="37" applyNumberFormat="1" applyFont="1" applyFill="1" applyBorder="1" applyAlignment="1" applyProtection="1">
      <alignment horizontal="center" vertical="center" shrinkToFit="1"/>
    </xf>
    <xf numFmtId="4" fontId="25" fillId="6" borderId="7" xfId="37" applyNumberFormat="1" applyFont="1" applyFill="1" applyBorder="1" applyAlignment="1" applyProtection="1">
      <alignment horizontal="center" vertical="center" shrinkToFi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left"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0" fontId="24" fillId="10" borderId="16" xfId="36" quotePrefix="1" applyNumberFormat="1" applyFont="1" applyFill="1" applyBorder="1" applyAlignment="1" applyProtection="1">
      <alignment vertical="center" wrapText="1"/>
    </xf>
    <xf numFmtId="4" fontId="28" fillId="5" borderId="10" xfId="37" applyNumberFormat="1" applyFont="1" applyFill="1" applyBorder="1" applyAlignment="1" applyProtection="1">
      <alignment horizontal="center" vertical="center" shrinkToFi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0" fontId="24" fillId="0" borderId="9" xfId="40" applyNumberFormat="1" applyFont="1" applyFill="1" applyBorder="1" applyAlignment="1" applyProtection="1">
      <alignment vertical="top" wrapText="1"/>
    </xf>
    <xf numFmtId="0" fontId="24" fillId="0" borderId="7" xfId="36" quotePrefix="1" applyNumberFormat="1" applyFont="1" applyFill="1" applyBorder="1" applyAlignment="1" applyProtection="1">
      <alignment horizontal="left" vertical="center" wrapText="1"/>
    </xf>
    <xf numFmtId="0" fontId="24" fillId="0" borderId="7" xfId="36" quotePrefix="1" applyNumberFormat="1" applyFont="1" applyFill="1" applyBorder="1" applyAlignment="1" applyProtection="1">
      <alignment horizontal="center" vertical="center" wrapText="1"/>
    </xf>
    <xf numFmtId="0" fontId="24" fillId="0" borderId="7" xfId="36" applyNumberFormat="1" applyFont="1" applyFill="1" applyBorder="1" applyAlignment="1" applyProtection="1">
      <alignment horizontal="left" vertical="center" wrapText="1"/>
    </xf>
    <xf numFmtId="0" fontId="24" fillId="10" borderId="9" xfId="36" applyNumberFormat="1" applyFont="1" applyFill="1" applyBorder="1" applyAlignment="1" applyProtection="1">
      <alignment horizontal="left" vertical="top" wrapText="1"/>
    </xf>
    <xf numFmtId="0" fontId="24" fillId="10" borderId="7" xfId="36" applyNumberFormat="1" applyFont="1" applyFill="1" applyBorder="1" applyAlignment="1" applyProtection="1">
      <alignment horizontal="left" vertical="center" wrapText="1"/>
    </xf>
    <xf numFmtId="0" fontId="29" fillId="5" borderId="9" xfId="40" applyNumberFormat="1" applyFont="1" applyFill="1" applyBorder="1" applyAlignment="1" applyProtection="1">
      <alignment vertical="top" wrapText="1"/>
    </xf>
    <xf numFmtId="4" fontId="29" fillId="5" borderId="7" xfId="39" applyNumberFormat="1" applyFont="1" applyFill="1" applyBorder="1" applyAlignment="1" applyProtection="1">
      <alignment horizontal="center" vertical="center" shrinkToFit="1"/>
    </xf>
    <xf numFmtId="4" fontId="29" fillId="5" borderId="10" xfId="39" applyNumberFormat="1" applyFont="1" applyFill="1" applyBorder="1" applyAlignment="1" applyProtection="1">
      <alignment horizontal="center" vertical="center" shrinkToFit="1"/>
    </xf>
    <xf numFmtId="4" fontId="23" fillId="6" borderId="7" xfId="42" applyNumberFormat="1" applyFont="1" applyFill="1" applyBorder="1" applyAlignment="1" applyProtection="1">
      <alignment horizontal="center" vertical="center" shrinkToFit="1"/>
    </xf>
    <xf numFmtId="0" fontId="30" fillId="0" borderId="9" xfId="36" applyNumberFormat="1" applyFont="1" applyFill="1" applyBorder="1" applyAlignment="1" applyProtection="1">
      <alignment horizontal="left" vertical="top" wrapText="1"/>
    </xf>
    <xf numFmtId="0" fontId="24" fillId="6" borderId="9" xfId="40" applyNumberFormat="1" applyFont="1" applyFill="1" applyBorder="1" applyAlignment="1" applyProtection="1">
      <alignment vertical="top" wrapText="1"/>
    </xf>
    <xf numFmtId="0" fontId="24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0" fontId="9" fillId="6" borderId="67" xfId="36" quotePrefix="1" applyNumberFormat="1" applyFont="1" applyFill="1" applyBorder="1" applyAlignment="1" applyProtection="1">
      <alignment vertical="center" wrapTex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7" xfId="36" quotePrefix="1" applyNumberFormat="1" applyFont="1" applyFill="1" applyBorder="1" applyAlignment="1" applyProtection="1">
      <alignment vertical="center" wrapText="1"/>
    </xf>
    <xf numFmtId="4" fontId="26" fillId="6" borderId="3" xfId="11" applyNumberFormat="1" applyFont="1" applyFill="1" applyBorder="1" applyAlignment="1" applyProtection="1">
      <alignment horizontal="center" vertical="center" shrinkToFit="1"/>
    </xf>
    <xf numFmtId="4" fontId="26" fillId="6" borderId="7" xfId="11" applyNumberFormat="1" applyFont="1" applyFill="1" applyBorder="1" applyAlignment="1" applyProtection="1">
      <alignment horizontal="center" vertical="center" shrinkToFi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24" fillId="6" borderId="13" xfId="39" applyNumberFormat="1" applyFont="1" applyFill="1" applyBorder="1" applyAlignment="1" applyProtection="1">
      <alignment horizontal="center" vertical="center" shrinkToFit="1"/>
    </xf>
    <xf numFmtId="4" fontId="26" fillId="6" borderId="13" xfId="42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0" fontId="23" fillId="6" borderId="56" xfId="9" applyNumberFormat="1" applyFont="1" applyFill="1" applyBorder="1" applyAlignment="1" applyProtection="1">
      <alignment horizontal="left" vertical="top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63" xfId="9" applyNumberFormat="1" applyFont="1" applyFill="1" applyBorder="1" applyAlignment="1" applyProtection="1">
      <alignment horizontal="center" vertical="top" wrapTex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4" xfId="9" applyNumberFormat="1" applyFont="1" applyFill="1" applyBorder="1" applyAlignment="1" applyProtection="1">
      <alignment horizontal="center" vertical="center" wrapText="1"/>
    </xf>
    <xf numFmtId="0" fontId="22" fillId="6" borderId="75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3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7" xfId="36" quotePrefix="1" applyNumberFormat="1" applyFont="1" applyFill="1" applyBorder="1" applyAlignment="1" applyProtection="1">
      <alignment horizontal="center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71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4" fontId="18" fillId="6" borderId="70" xfId="37" applyNumberFormat="1" applyFont="1" applyFill="1" applyBorder="1" applyAlignment="1" applyProtection="1">
      <alignment horizontal="center" vertical="center" shrinkToFit="1"/>
    </xf>
    <xf numFmtId="0" fontId="24" fillId="10" borderId="7" xfId="36" quotePrefix="1" applyNumberFormat="1" applyFont="1" applyFill="1" applyBorder="1" applyAlignment="1" applyProtection="1">
      <alignment vertical="center" wrapText="1"/>
    </xf>
    <xf numFmtId="4" fontId="9" fillId="9" borderId="67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7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20" fillId="6" borderId="4" xfId="10" applyNumberFormat="1" applyFont="1" applyFill="1" applyAlignment="1" applyProtection="1">
      <alignment horizontal="center" vertical="center" shrinkToFit="1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" fillId="6" borderId="72" xfId="10" applyNumberFormat="1" applyFill="1" applyBorder="1" applyAlignment="1" applyProtection="1">
      <alignment horizontal="center" vertical="center" shrinkToFit="1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7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29" fillId="5" borderId="13" xfId="36" applyNumberFormat="1" applyFont="1" applyFill="1" applyBorder="1" applyAlignment="1" applyProtection="1">
      <alignment horizontal="left" vertical="center" wrapText="1"/>
    </xf>
    <xf numFmtId="0" fontId="24" fillId="0" borderId="13" xfId="36" applyNumberFormat="1" applyFont="1" applyFill="1" applyBorder="1" applyAlignment="1" applyProtection="1">
      <alignment horizontal="left" vertical="center" wrapText="1"/>
    </xf>
    <xf numFmtId="0" fontId="29" fillId="5" borderId="13" xfId="36" applyNumberFormat="1" applyFont="1" applyFill="1" applyBorder="1" applyAlignment="1" applyProtection="1">
      <alignment horizontal="center" vertical="center" wrapText="1"/>
    </xf>
    <xf numFmtId="0" fontId="23" fillId="6" borderId="6" xfId="9" applyNumberFormat="1" applyFont="1" applyFill="1" applyBorder="1" applyAlignment="1" applyProtection="1">
      <alignment horizontal="center" vertical="center" wrapText="1"/>
    </xf>
    <xf numFmtId="0" fontId="24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7" xfId="37" applyNumberFormat="1" applyFont="1" applyFill="1" applyBorder="1" applyAlignment="1" applyProtection="1">
      <alignment horizontal="center" vertical="center" shrinkToFit="1"/>
    </xf>
    <xf numFmtId="4" fontId="29" fillId="5" borderId="77" xfId="37" applyNumberFormat="1" applyFont="1" applyFill="1" applyBorder="1" applyAlignment="1" applyProtection="1">
      <alignment horizontal="center" vertical="center" shrinkToFit="1"/>
    </xf>
    <xf numFmtId="4" fontId="24" fillId="6" borderId="15" xfId="39" applyNumberFormat="1" applyFont="1" applyFill="1" applyBorder="1" applyAlignment="1" applyProtection="1">
      <alignment horizontal="center" vertical="center" shrinkToFit="1"/>
    </xf>
    <xf numFmtId="4" fontId="28" fillId="5" borderId="15" xfId="37" applyNumberFormat="1" applyFont="1" applyFill="1" applyBorder="1" applyAlignment="1" applyProtection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4" fontId="1" fillId="6" borderId="7" xfId="10" applyNumberForma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8" fillId="6" borderId="67" xfId="37" applyNumberFormat="1" applyFont="1" applyFill="1" applyBorder="1" applyAlignment="1" applyProtection="1">
      <alignment horizontal="center" vertical="center" shrinkToFit="1"/>
    </xf>
    <xf numFmtId="4" fontId="1" fillId="6" borderId="4" xfId="10" applyFill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7" xfId="36" quotePrefix="1" applyNumberFormat="1" applyFont="1" applyFill="1" applyBorder="1" applyAlignment="1" applyProtection="1">
      <alignment vertical="center" wrapText="1"/>
    </xf>
    <xf numFmtId="4" fontId="18" fillId="6" borderId="4" xfId="10" applyNumberFormat="1" applyFont="1" applyFill="1" applyAlignment="1" applyProtection="1">
      <alignment horizontal="center" vertical="center" shrinkToFi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9" fillId="12" borderId="67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24" fillId="6" borderId="77" xfId="39" applyNumberFormat="1" applyFont="1" applyFill="1" applyBorder="1" applyAlignment="1" applyProtection="1">
      <alignment horizontal="center" vertical="center" shrinkToFit="1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5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Fill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NumberFormat="1" applyFont="1" applyFill="1" applyBorder="1" applyProtection="1">
      <alignment horizontal="left" vertical="top" wrapText="1"/>
    </xf>
    <xf numFmtId="0" fontId="23" fillId="6" borderId="4" xfId="9" applyNumberFormat="1" applyFont="1" applyFill="1" applyBorder="1" applyAlignment="1" applyProtection="1">
      <alignment horizontal="center" vertical="center" wrapText="1"/>
    </xf>
    <xf numFmtId="4" fontId="23" fillId="6" borderId="4" xfId="10" applyNumberFormat="1" applyFont="1" applyFill="1" applyAlignment="1" applyProtection="1">
      <alignment horizontal="center" vertical="center" shrinkToFi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Fill="1" applyProtection="1">
      <protection locked="0"/>
    </xf>
    <xf numFmtId="0" fontId="25" fillId="6" borderId="9" xfId="36" applyNumberFormat="1" applyFont="1" applyFill="1" applyBorder="1" applyAlignment="1" applyProtection="1">
      <alignment horizontal="left" vertical="top" wrapText="1"/>
    </xf>
    <xf numFmtId="4" fontId="26" fillId="6" borderId="4" xfId="10" applyNumberFormat="1" applyFont="1" applyFill="1" applyAlignment="1" applyProtection="1">
      <alignment horizontal="center" vertical="center" shrinkToFit="1"/>
    </xf>
    <xf numFmtId="0" fontId="24" fillId="6" borderId="0" xfId="0" applyFont="1" applyFill="1" applyProtection="1">
      <protection locked="0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36" xfId="0" applyBorder="1"/>
    <xf numFmtId="0" fontId="0" fillId="0" borderId="23" xfId="0" applyBorder="1"/>
    <xf numFmtId="0" fontId="12" fillId="0" borderId="23" xfId="0" applyFont="1" applyBorder="1"/>
    <xf numFmtId="4" fontId="20" fillId="6" borderId="72" xfId="10" applyNumberFormat="1" applyFont="1" applyFill="1" applyBorder="1" applyAlignment="1" applyProtection="1">
      <alignment horizontal="center" vertical="center" shrinkToFit="1"/>
    </xf>
    <xf numFmtId="4" fontId="26" fillId="6" borderId="76" xfId="11" applyNumberFormat="1" applyFont="1" applyFill="1" applyBorder="1" applyAlignment="1" applyProtection="1">
      <alignment horizontal="center" vertical="center" shrinkToFit="1"/>
    </xf>
    <xf numFmtId="4" fontId="25" fillId="6" borderId="12" xfId="37" applyNumberFormat="1" applyFont="1" applyFill="1" applyBorder="1" applyAlignment="1" applyProtection="1">
      <alignment horizontal="center" vertical="center" shrinkToFi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4" fontId="20" fillId="6" borderId="78" xfId="11" applyNumberFormat="1" applyFont="1" applyFill="1" applyBorder="1" applyAlignment="1" applyProtection="1">
      <alignment horizontal="center" vertical="center" shrinkToFit="1"/>
    </xf>
    <xf numFmtId="0" fontId="1" fillId="6" borderId="79" xfId="9" applyNumberFormat="1" applyFont="1" applyFill="1" applyBorder="1" applyAlignment="1" applyProtection="1">
      <alignment horizontal="center" vertical="top" wrapText="1"/>
    </xf>
    <xf numFmtId="0" fontId="1" fillId="6" borderId="11" xfId="9" applyNumberFormat="1" applyFill="1" applyBorder="1" applyAlignment="1" applyProtection="1">
      <alignment horizontal="left" vertical="top" wrapText="1"/>
    </xf>
    <xf numFmtId="0" fontId="1" fillId="6" borderId="1" xfId="9" applyNumberFormat="1" applyFont="1" applyFill="1" applyBorder="1" applyProtection="1">
      <alignment horizontal="left" vertical="top" wrapText="1"/>
    </xf>
    <xf numFmtId="0" fontId="1" fillId="6" borderId="82" xfId="9" applyNumberFormat="1" applyFont="1" applyFill="1" applyBorder="1" applyAlignment="1" applyProtection="1">
      <alignment horizontal="center" vertical="center" wrapText="1"/>
    </xf>
    <xf numFmtId="14" fontId="0" fillId="6" borderId="83" xfId="0" applyNumberFormat="1" applyFill="1" applyBorder="1" applyProtection="1">
      <protection locked="0"/>
    </xf>
    <xf numFmtId="4" fontId="26" fillId="6" borderId="62" xfId="11" applyNumberFormat="1" applyFont="1" applyFill="1" applyBorder="1" applyAlignment="1" applyProtection="1">
      <alignment horizontal="center" vertical="center" shrinkToFit="1"/>
    </xf>
    <xf numFmtId="4" fontId="20" fillId="6" borderId="6" xfId="10" applyFont="1" applyFill="1" applyBorder="1" applyAlignment="1">
      <alignment horizontal="center" vertical="center" shrinkToFit="1"/>
    </xf>
    <xf numFmtId="4" fontId="0" fillId="6" borderId="0" xfId="0" applyNumberFormat="1" applyFill="1" applyProtection="1">
      <protection locked="0"/>
    </xf>
    <xf numFmtId="49" fontId="1" fillId="0" borderId="7" xfId="10" applyNumberFormat="1" applyFill="1" applyBorder="1" applyAlignment="1" applyProtection="1">
      <alignment horizontal="center" vertical="center" shrinkToFi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84" xfId="9" applyNumberFormat="1" applyFill="1" applyBorder="1" applyAlignment="1" applyProtection="1">
      <alignment horizontal="left" vertical="center" wrapText="1"/>
    </xf>
    <xf numFmtId="0" fontId="1" fillId="6" borderId="65" xfId="9" applyNumberFormat="1" applyFill="1" applyBorder="1" applyAlignment="1" applyProtection="1">
      <alignment vertical="center" wrapText="1"/>
    </xf>
    <xf numFmtId="0" fontId="19" fillId="6" borderId="65" xfId="36" applyNumberFormat="1" applyFont="1" applyFill="1" applyBorder="1" applyAlignment="1" applyProtection="1">
      <alignment vertical="center" wrapText="1"/>
    </xf>
    <xf numFmtId="4" fontId="18" fillId="14" borderId="7" xfId="37" applyNumberFormat="1" applyFont="1" applyFill="1" applyBorder="1" applyAlignment="1" applyProtection="1">
      <alignment horizontal="center" vertical="center" shrinkToFit="1"/>
    </xf>
    <xf numFmtId="4" fontId="17" fillId="5" borderId="9" xfId="36" applyNumberFormat="1" applyFont="1" applyFill="1" applyBorder="1" applyAlignment="1" applyProtection="1">
      <alignment horizontal="left" vertical="top" wrapTex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NumberFormat="1" applyFont="1" applyFill="1" applyBorder="1" applyAlignment="1" applyProtection="1">
      <alignment horizontal="center" vertical="center" shrinkToFit="1"/>
    </xf>
    <xf numFmtId="4" fontId="0" fillId="14" borderId="0" xfId="0" applyNumberFormat="1" applyFont="1" applyFill="1" applyProtection="1">
      <protection locked="0"/>
    </xf>
    <xf numFmtId="0" fontId="16" fillId="14" borderId="0" xfId="0" applyFont="1" applyFill="1" applyProtection="1">
      <protection locked="0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4" fontId="27" fillId="6" borderId="1" xfId="10" applyNumberFormat="1" applyFont="1" applyFill="1" applyBorder="1" applyAlignment="1" applyProtection="1">
      <alignment horizontal="center" vertical="center" shrinkToFi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4" fontId="3" fillId="6" borderId="1" xfId="22" applyNumberFormat="1" applyFill="1" applyBorder="1" applyProtection="1">
      <alignment horizontal="right" vertical="top" shrinkToFit="1"/>
    </xf>
    <xf numFmtId="4" fontId="18" fillId="6" borderId="63" xfId="37" applyNumberFormat="1" applyFont="1" applyFill="1" applyBorder="1" applyAlignment="1" applyProtection="1">
      <alignment horizontal="center" vertical="center" shrinkToFit="1"/>
    </xf>
    <xf numFmtId="4" fontId="18" fillId="6" borderId="68" xfId="37" applyNumberFormat="1" applyFont="1" applyFill="1" applyBorder="1" applyAlignment="1" applyProtection="1">
      <alignment horizontal="center" vertical="center" shrinkToFit="1"/>
    </xf>
    <xf numFmtId="4" fontId="18" fillId="6" borderId="85" xfId="37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0" fillId="6" borderId="86" xfId="11" applyNumberFormat="1" applyFont="1" applyFill="1" applyBorder="1" applyAlignment="1" applyProtection="1">
      <alignment horizontal="center" vertical="center" shrinkToFit="1"/>
    </xf>
    <xf numFmtId="4" fontId="20" fillId="6" borderId="58" xfId="11" applyNumberFormat="1" applyFont="1" applyFill="1" applyBorder="1" applyAlignment="1" applyProtection="1">
      <alignment horizontal="center" vertical="center" shrinkToFit="1"/>
    </xf>
    <xf numFmtId="4" fontId="20" fillId="6" borderId="63" xfId="11" applyNumberFormat="1" applyFont="1" applyFill="1" applyBorder="1" applyAlignment="1" applyProtection="1">
      <alignment horizontal="center" vertical="center" shrinkToFit="1"/>
    </xf>
    <xf numFmtId="4" fontId="20" fillId="6" borderId="68" xfId="11" applyNumberFormat="1" applyFont="1" applyFill="1" applyBorder="1" applyAlignment="1" applyProtection="1">
      <alignment horizontal="center" vertical="center" shrinkToFit="1"/>
    </xf>
    <xf numFmtId="4" fontId="20" fillId="6" borderId="85" xfId="11" applyNumberFormat="1" applyFont="1" applyFill="1" applyBorder="1" applyAlignment="1" applyProtection="1">
      <alignment horizontal="center" vertical="center" shrinkToFit="1"/>
    </xf>
    <xf numFmtId="4" fontId="18" fillId="6" borderId="87" xfId="37" applyNumberFormat="1" applyFont="1" applyFill="1" applyBorder="1" applyAlignment="1" applyProtection="1">
      <alignment horizontal="center" vertical="center" shrinkToFit="1"/>
    </xf>
    <xf numFmtId="4" fontId="18" fillId="6" borderId="69" xfId="37" applyNumberFormat="1" applyFont="1" applyFill="1" applyBorder="1" applyAlignment="1" applyProtection="1">
      <alignment horizontal="center" vertical="center" shrinkToFit="1"/>
    </xf>
    <xf numFmtId="4" fontId="18" fillId="6" borderId="88" xfId="37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66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69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22" fillId="6" borderId="65" xfId="43" quotePrefix="1" applyNumberFormat="1" applyFont="1" applyFill="1" applyBorder="1" applyAlignment="1" applyProtection="1">
      <alignment horizontal="center" vertical="center" wrapText="1"/>
    </xf>
    <xf numFmtId="0" fontId="22" fillId="6" borderId="68" xfId="43" quotePrefix="1" applyNumberFormat="1" applyFont="1" applyFill="1" applyBorder="1" applyAlignment="1" applyProtection="1">
      <alignment horizontal="center" vertical="center" wrapText="1"/>
    </xf>
    <xf numFmtId="0" fontId="22" fillId="6" borderId="64" xfId="43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24" fillId="6" borderId="52" xfId="40" applyNumberFormat="1" applyFont="1" applyFill="1" applyBorder="1" applyAlignment="1" applyProtection="1">
      <alignment horizontal="center" vertical="center" wrapText="1"/>
    </xf>
    <xf numFmtId="0" fontId="24" fillId="6" borderId="66" xfId="40" applyNumberFormat="1" applyFont="1" applyFill="1" applyBorder="1" applyAlignment="1" applyProtection="1">
      <alignment horizontal="center" vertical="center" wrapText="1"/>
    </xf>
    <xf numFmtId="0" fontId="24" fillId="6" borderId="44" xfId="40" applyNumberFormat="1" applyFont="1" applyFill="1" applyBorder="1" applyAlignment="1" applyProtection="1">
      <alignment horizontal="center" vertical="center" wrapText="1"/>
    </xf>
    <xf numFmtId="0" fontId="25" fillId="6" borderId="52" xfId="36" applyNumberFormat="1" applyFont="1" applyFill="1" applyBorder="1" applyAlignment="1" applyProtection="1">
      <alignment horizontal="left" vertical="top" wrapText="1"/>
    </xf>
    <xf numFmtId="0" fontId="25" fillId="6" borderId="44" xfId="36" applyNumberFormat="1" applyFont="1" applyFill="1" applyBorder="1" applyAlignment="1" applyProtection="1">
      <alignment horizontal="left" vertical="top" wrapText="1"/>
    </xf>
    <xf numFmtId="0" fontId="23" fillId="6" borderId="52" xfId="9" applyNumberFormat="1" applyFont="1" applyFill="1" applyBorder="1" applyAlignment="1" applyProtection="1">
      <alignment horizontal="left" vertical="center" wrapText="1"/>
    </xf>
    <xf numFmtId="0" fontId="23" fillId="6" borderId="44" xfId="9" applyNumberFormat="1" applyFont="1" applyFill="1" applyBorder="1" applyAlignment="1" applyProtection="1">
      <alignment horizontal="left" vertical="center" wrapText="1"/>
    </xf>
    <xf numFmtId="0" fontId="23" fillId="6" borderId="66" xfId="9" applyNumberFormat="1" applyFont="1" applyFill="1" applyBorder="1" applyAlignment="1" applyProtection="1">
      <alignment horizontal="left" vertical="center" wrapText="1"/>
    </xf>
    <xf numFmtId="0" fontId="24" fillId="10" borderId="52" xfId="40" applyNumberFormat="1" applyFont="1" applyFill="1" applyBorder="1" applyAlignment="1" applyProtection="1">
      <alignment horizontal="center" vertical="center" wrapText="1"/>
    </xf>
    <xf numFmtId="0" fontId="24" fillId="10" borderId="66" xfId="40" applyNumberFormat="1" applyFont="1" applyFill="1" applyBorder="1" applyAlignment="1" applyProtection="1">
      <alignment horizontal="center" vertical="center" wrapText="1"/>
    </xf>
    <xf numFmtId="0" fontId="24" fillId="10" borderId="22" xfId="4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5" xfId="36" quotePrefix="1" applyNumberFormat="1" applyFont="1" applyFill="1" applyBorder="1" applyAlignment="1" applyProtection="1">
      <alignment horizontal="center" vertical="center" wrapText="1"/>
    </xf>
    <xf numFmtId="0" fontId="19" fillId="6" borderId="64" xfId="36" quotePrefix="1" applyNumberFormat="1" applyFont="1" applyFill="1" applyBorder="1" applyAlignment="1" applyProtection="1">
      <alignment horizontal="center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69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" fillId="6" borderId="66" xfId="9" applyNumberFormat="1" applyFill="1" applyBorder="1" applyAlignment="1" applyProtection="1">
      <alignment horizontal="left" vertical="top" wrapText="1"/>
    </xf>
    <xf numFmtId="0" fontId="1" fillId="6" borderId="53" xfId="9" applyNumberFormat="1" applyFill="1" applyBorder="1" applyAlignment="1" applyProtection="1">
      <alignment horizontal="left" vertical="top" wrapText="1"/>
    </xf>
    <xf numFmtId="0" fontId="9" fillId="6" borderId="70" xfId="36" quotePrefix="1" applyNumberFormat="1" applyFont="1" applyFill="1" applyBorder="1" applyAlignment="1" applyProtection="1">
      <alignment horizontal="center" vertical="center" wrapText="1"/>
    </xf>
    <xf numFmtId="0" fontId="9" fillId="6" borderId="80" xfId="36" quotePrefix="1" applyNumberFormat="1" applyFont="1" applyFill="1" applyBorder="1" applyAlignment="1" applyProtection="1">
      <alignment horizontal="center" vertical="center" wrapText="1"/>
    </xf>
    <xf numFmtId="0" fontId="9" fillId="6" borderId="81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center" vertical="top" wrapText="1"/>
    </xf>
    <xf numFmtId="0" fontId="1" fillId="6" borderId="61" xfId="9" applyNumberForma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center" vertical="top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4" xfId="36" applyNumberFormat="1" applyFont="1" applyFill="1" applyBorder="1" applyAlignment="1" applyProtection="1">
      <alignment horizontal="center" vertical="center" wrapText="1"/>
    </xf>
    <xf numFmtId="0" fontId="1" fillId="6" borderId="61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08E8E8"/>
      <color rgb="FF6D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04"/>
  <sheetViews>
    <sheetView showGridLines="0" tabSelected="1" view="pageBreakPreview" topLeftCell="A274" zoomScaleNormal="100" zoomScaleSheetLayoutView="100" workbookViewId="0">
      <selection activeCell="J319" sqref="J319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41" customWidth="1"/>
    <col min="9" max="9" width="21.140625" style="235" customWidth="1"/>
    <col min="10" max="10" width="20.7109375" style="235" customWidth="1"/>
    <col min="11" max="11" width="13.85546875" style="107" bestFit="1" customWidth="1"/>
    <col min="12" max="12" width="16.42578125" style="1" bestFit="1" customWidth="1"/>
    <col min="13" max="13" width="22.140625" style="135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110</v>
      </c>
      <c r="B1" s="67" t="s">
        <v>110</v>
      </c>
      <c r="C1" s="67" t="s">
        <v>110</v>
      </c>
      <c r="D1" s="67" t="s">
        <v>110</v>
      </c>
      <c r="E1" s="67" t="s">
        <v>110</v>
      </c>
      <c r="F1" s="43" t="s">
        <v>110</v>
      </c>
      <c r="G1" s="96" t="s">
        <v>110</v>
      </c>
      <c r="H1" s="237" t="s">
        <v>110</v>
      </c>
      <c r="I1" s="220" t="s">
        <v>110</v>
      </c>
      <c r="J1" s="221" t="s">
        <v>110</v>
      </c>
      <c r="K1" s="107" t="s">
        <v>110</v>
      </c>
    </row>
    <row r="2" spans="1:11">
      <c r="A2" s="417" t="s">
        <v>115</v>
      </c>
      <c r="B2" s="418"/>
      <c r="C2" s="418"/>
      <c r="D2" s="418"/>
      <c r="E2" s="418"/>
      <c r="F2" s="418"/>
      <c r="G2" s="418"/>
      <c r="H2" s="419"/>
      <c r="I2" s="420"/>
      <c r="J2" s="222" t="s">
        <v>110</v>
      </c>
      <c r="K2" s="107" t="s">
        <v>110</v>
      </c>
    </row>
    <row r="3" spans="1:11">
      <c r="A3" s="417" t="s">
        <v>116</v>
      </c>
      <c r="B3" s="418"/>
      <c r="C3" s="418"/>
      <c r="D3" s="418"/>
      <c r="E3" s="418"/>
      <c r="F3" s="418"/>
      <c r="G3" s="418"/>
      <c r="H3" s="419"/>
      <c r="I3" s="418"/>
      <c r="J3" s="223" t="s">
        <v>110</v>
      </c>
      <c r="K3" s="246" t="s">
        <v>110</v>
      </c>
    </row>
    <row r="4" spans="1:11">
      <c r="A4" s="417" t="s">
        <v>117</v>
      </c>
      <c r="B4" s="418"/>
      <c r="C4" s="418"/>
      <c r="D4" s="418"/>
      <c r="E4" s="418"/>
      <c r="F4" s="418"/>
      <c r="G4" s="418"/>
      <c r="H4" s="419"/>
      <c r="I4" s="418"/>
      <c r="J4" s="223" t="s">
        <v>110</v>
      </c>
      <c r="K4" s="246" t="s">
        <v>110</v>
      </c>
    </row>
    <row r="5" spans="1:11">
      <c r="A5" s="315" t="s">
        <v>110</v>
      </c>
      <c r="B5" s="68" t="s">
        <v>110</v>
      </c>
      <c r="C5" s="68" t="s">
        <v>110</v>
      </c>
      <c r="D5" s="68" t="s">
        <v>110</v>
      </c>
      <c r="E5" s="68" t="s">
        <v>110</v>
      </c>
      <c r="F5" s="316" t="s">
        <v>110</v>
      </c>
      <c r="G5" s="97" t="s">
        <v>110</v>
      </c>
      <c r="H5" s="238" t="s">
        <v>110</v>
      </c>
      <c r="I5" s="224" t="s">
        <v>110</v>
      </c>
      <c r="J5" s="225" t="s">
        <v>110</v>
      </c>
      <c r="K5" s="246" t="s">
        <v>110</v>
      </c>
    </row>
    <row r="6" spans="1:11">
      <c r="A6" s="315" t="s">
        <v>110</v>
      </c>
      <c r="B6" s="68" t="s">
        <v>110</v>
      </c>
      <c r="C6" s="68" t="s">
        <v>110</v>
      </c>
      <c r="D6" s="68" t="s">
        <v>110</v>
      </c>
      <c r="E6" s="68" t="s">
        <v>110</v>
      </c>
      <c r="F6" s="316" t="s">
        <v>110</v>
      </c>
      <c r="G6" s="97" t="s">
        <v>110</v>
      </c>
      <c r="H6" s="238" t="s">
        <v>110</v>
      </c>
      <c r="I6" s="226" t="s">
        <v>110</v>
      </c>
      <c r="J6" s="225" t="s">
        <v>110</v>
      </c>
      <c r="K6" s="107" t="s">
        <v>110</v>
      </c>
    </row>
    <row r="7" spans="1:11">
      <c r="A7" s="315" t="s">
        <v>110</v>
      </c>
      <c r="B7" s="68" t="s">
        <v>110</v>
      </c>
      <c r="C7" s="68" t="s">
        <v>110</v>
      </c>
      <c r="D7" s="421" t="s">
        <v>118</v>
      </c>
      <c r="E7" s="421"/>
      <c r="F7" s="421"/>
      <c r="G7" s="421"/>
      <c r="H7" s="239" t="s">
        <v>110</v>
      </c>
      <c r="I7" s="227" t="s">
        <v>119</v>
      </c>
      <c r="J7" s="228" t="s">
        <v>110</v>
      </c>
      <c r="K7" s="107" t="s">
        <v>110</v>
      </c>
    </row>
    <row r="8" spans="1:11">
      <c r="A8" s="315" t="s">
        <v>110</v>
      </c>
      <c r="B8" s="68" t="s">
        <v>110</v>
      </c>
      <c r="C8" s="68" t="s">
        <v>110</v>
      </c>
      <c r="D8" s="78" t="s">
        <v>110</v>
      </c>
      <c r="E8" s="78" t="s">
        <v>110</v>
      </c>
      <c r="F8" s="317" t="s">
        <v>110</v>
      </c>
      <c r="G8" s="98" t="s">
        <v>110</v>
      </c>
      <c r="H8" s="239" t="s">
        <v>110</v>
      </c>
      <c r="I8" s="331">
        <v>503010</v>
      </c>
      <c r="J8" s="229" t="s">
        <v>110</v>
      </c>
      <c r="K8" s="107" t="s">
        <v>110</v>
      </c>
    </row>
    <row r="9" spans="1:11">
      <c r="A9" s="315" t="s">
        <v>120</v>
      </c>
      <c r="B9" s="68" t="s">
        <v>110</v>
      </c>
      <c r="C9" s="68" t="s">
        <v>110</v>
      </c>
      <c r="D9" s="421" t="s">
        <v>330</v>
      </c>
      <c r="E9" s="421"/>
      <c r="F9" s="421"/>
      <c r="G9" s="421"/>
      <c r="H9" s="239" t="s">
        <v>121</v>
      </c>
      <c r="I9" s="227" t="s">
        <v>110</v>
      </c>
      <c r="J9" s="230" t="s">
        <v>110</v>
      </c>
      <c r="K9" s="107" t="s">
        <v>110</v>
      </c>
    </row>
    <row r="10" spans="1:11">
      <c r="A10" s="422" t="s">
        <v>122</v>
      </c>
      <c r="B10" s="423"/>
      <c r="C10" s="423"/>
      <c r="D10" s="423"/>
      <c r="E10" s="423"/>
      <c r="F10" s="423"/>
      <c r="G10" s="97" t="s">
        <v>110</v>
      </c>
      <c r="H10" s="239" t="s">
        <v>123</v>
      </c>
      <c r="I10" s="227" t="s">
        <v>110</v>
      </c>
      <c r="J10" s="230" t="s">
        <v>110</v>
      </c>
      <c r="K10" s="107" t="s">
        <v>110</v>
      </c>
    </row>
    <row r="11" spans="1:11">
      <c r="A11" s="422" t="s">
        <v>124</v>
      </c>
      <c r="B11" s="423"/>
      <c r="C11" s="423"/>
      <c r="D11" s="423"/>
      <c r="E11" s="423"/>
      <c r="F11" s="423"/>
      <c r="G11" s="97" t="s">
        <v>110</v>
      </c>
      <c r="H11" s="239" t="s">
        <v>125</v>
      </c>
      <c r="I11" s="227" t="s">
        <v>110</v>
      </c>
      <c r="J11" s="230" t="s">
        <v>110</v>
      </c>
      <c r="K11" s="107" t="s">
        <v>110</v>
      </c>
    </row>
    <row r="12" spans="1:11">
      <c r="A12" s="315" t="s">
        <v>126</v>
      </c>
      <c r="B12" s="68" t="s">
        <v>110</v>
      </c>
      <c r="C12" s="68" t="s">
        <v>110</v>
      </c>
      <c r="D12" s="68" t="s">
        <v>110</v>
      </c>
      <c r="E12" s="68" t="s">
        <v>110</v>
      </c>
      <c r="F12" s="316" t="s">
        <v>110</v>
      </c>
      <c r="G12" s="97" t="s">
        <v>110</v>
      </c>
      <c r="H12" s="239" t="s">
        <v>127</v>
      </c>
      <c r="I12" s="227" t="s">
        <v>128</v>
      </c>
      <c r="J12" s="228" t="s">
        <v>110</v>
      </c>
      <c r="K12" s="107" t="s">
        <v>110</v>
      </c>
    </row>
    <row r="13" spans="1:11">
      <c r="A13" s="315" t="s">
        <v>129</v>
      </c>
      <c r="B13" s="68" t="s">
        <v>110</v>
      </c>
      <c r="C13" s="68" t="s">
        <v>110</v>
      </c>
      <c r="D13" s="68" t="s">
        <v>110</v>
      </c>
      <c r="E13" s="68" t="s">
        <v>110</v>
      </c>
      <c r="F13" s="316" t="s">
        <v>110</v>
      </c>
      <c r="G13" s="97" t="s">
        <v>110</v>
      </c>
      <c r="H13" s="239" t="s">
        <v>130</v>
      </c>
      <c r="I13" s="227" t="s">
        <v>131</v>
      </c>
      <c r="J13" s="228" t="s">
        <v>110</v>
      </c>
      <c r="K13" s="107" t="s">
        <v>110</v>
      </c>
    </row>
    <row r="14" spans="1:11">
      <c r="A14" s="315" t="s">
        <v>110</v>
      </c>
      <c r="B14" s="68" t="s">
        <v>110</v>
      </c>
      <c r="C14" s="68" t="s">
        <v>110</v>
      </c>
      <c r="D14" s="68" t="s">
        <v>110</v>
      </c>
      <c r="E14" s="68" t="s">
        <v>110</v>
      </c>
      <c r="F14" s="316" t="s">
        <v>110</v>
      </c>
      <c r="G14" s="97" t="s">
        <v>110</v>
      </c>
      <c r="H14" s="238" t="s">
        <v>110</v>
      </c>
      <c r="I14" s="231" t="s">
        <v>110</v>
      </c>
      <c r="J14" s="232" t="s">
        <v>110</v>
      </c>
      <c r="K14" s="107" t="s">
        <v>110</v>
      </c>
    </row>
    <row r="15" spans="1:11" ht="15.75" thickBot="1">
      <c r="A15" s="44" t="s">
        <v>110</v>
      </c>
      <c r="B15" s="81" t="s">
        <v>110</v>
      </c>
      <c r="C15" s="69" t="s">
        <v>110</v>
      </c>
      <c r="D15" s="69" t="s">
        <v>110</v>
      </c>
      <c r="E15" s="69" t="s">
        <v>110</v>
      </c>
      <c r="F15" s="41" t="s">
        <v>110</v>
      </c>
      <c r="G15" s="99" t="s">
        <v>110</v>
      </c>
      <c r="H15" s="240" t="s">
        <v>110</v>
      </c>
      <c r="I15" s="233" t="s">
        <v>110</v>
      </c>
      <c r="J15" s="229" t="s">
        <v>110</v>
      </c>
      <c r="K15" s="107" t="s">
        <v>110</v>
      </c>
    </row>
    <row r="16" spans="1:11" ht="90" thickBot="1">
      <c r="A16" s="45" t="s">
        <v>322</v>
      </c>
      <c r="B16" s="39" t="s">
        <v>229</v>
      </c>
      <c r="C16" s="39" t="s">
        <v>132</v>
      </c>
      <c r="D16" s="38" t="s">
        <v>133</v>
      </c>
      <c r="E16" s="38" t="s">
        <v>134</v>
      </c>
      <c r="F16" s="38" t="s">
        <v>135</v>
      </c>
      <c r="G16" s="38" t="s">
        <v>136</v>
      </c>
      <c r="H16" s="65" t="s">
        <v>321</v>
      </c>
      <c r="I16" s="65" t="s">
        <v>102</v>
      </c>
      <c r="J16" s="124" t="s">
        <v>103</v>
      </c>
      <c r="K16" s="109" t="s">
        <v>137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5">
        <v>10</v>
      </c>
      <c r="K17" s="247" t="s">
        <v>110</v>
      </c>
    </row>
    <row r="18" spans="1:14" ht="15.75" thickBot="1">
      <c r="A18" s="37" t="s">
        <v>110</v>
      </c>
      <c r="B18" s="49" t="s">
        <v>110</v>
      </c>
      <c r="C18" s="49" t="s">
        <v>110</v>
      </c>
      <c r="D18" s="49" t="s">
        <v>110</v>
      </c>
      <c r="E18" s="49" t="s">
        <v>110</v>
      </c>
      <c r="F18" s="49" t="s">
        <v>110</v>
      </c>
      <c r="G18" s="49" t="s">
        <v>110</v>
      </c>
      <c r="H18" s="65" t="s">
        <v>110</v>
      </c>
      <c r="I18" s="50" t="s">
        <v>110</v>
      </c>
      <c r="J18" s="48" t="s">
        <v>110</v>
      </c>
      <c r="K18" s="247" t="s">
        <v>110</v>
      </c>
    </row>
    <row r="19" spans="1:14" s="58" customFormat="1" ht="51">
      <c r="A19" s="84" t="s">
        <v>94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110</v>
      </c>
      <c r="G19" s="70" t="s">
        <v>110</v>
      </c>
      <c r="H19" s="87">
        <f>SUM(H20)</f>
        <v>150000</v>
      </c>
      <c r="I19" s="87">
        <f>SUM(I20)</f>
        <v>148525</v>
      </c>
      <c r="J19" s="126">
        <f t="shared" ref="J19" si="0">SUM(J20)</f>
        <v>148525</v>
      </c>
      <c r="K19" s="126">
        <f>SUM(K20)</f>
        <v>0</v>
      </c>
      <c r="L19" s="52"/>
      <c r="M19" s="134">
        <f>H19-I19</f>
        <v>1475</v>
      </c>
      <c r="N19" s="55">
        <f>H19-J19</f>
        <v>1475</v>
      </c>
    </row>
    <row r="20" spans="1:14" s="63" customFormat="1">
      <c r="A20" s="60" t="s">
        <v>95</v>
      </c>
      <c r="B20" s="108" t="s">
        <v>0</v>
      </c>
      <c r="C20" s="108" t="s">
        <v>2</v>
      </c>
      <c r="D20" s="203" t="s">
        <v>3</v>
      </c>
      <c r="E20" s="203" t="s">
        <v>4</v>
      </c>
      <c r="F20" s="61" t="s">
        <v>110</v>
      </c>
      <c r="G20" s="100" t="s">
        <v>110</v>
      </c>
      <c r="H20" s="88">
        <v>150000</v>
      </c>
      <c r="I20" s="277">
        <v>148525</v>
      </c>
      <c r="J20" s="277">
        <v>148525</v>
      </c>
      <c r="K20" s="89">
        <f>I20-J20</f>
        <v>0</v>
      </c>
      <c r="M20" s="134">
        <f t="shared" ref="M20:M82" si="1">H20-I20</f>
        <v>1475</v>
      </c>
      <c r="N20" s="55">
        <f t="shared" ref="N20:N83" si="2">H20-J20</f>
        <v>1475</v>
      </c>
    </row>
    <row r="21" spans="1:14" s="58" customFormat="1" ht="38.25">
      <c r="A21" s="84" t="s">
        <v>317</v>
      </c>
      <c r="B21" s="4" t="s">
        <v>0</v>
      </c>
      <c r="C21" s="4" t="s">
        <v>315</v>
      </c>
      <c r="D21" s="4">
        <v>9990020670</v>
      </c>
      <c r="E21" s="4" t="s">
        <v>1</v>
      </c>
      <c r="F21" s="3" t="s">
        <v>110</v>
      </c>
      <c r="G21" s="70" t="s">
        <v>110</v>
      </c>
      <c r="H21" s="87">
        <f>SUM(H22)</f>
        <v>600000</v>
      </c>
      <c r="I21" s="87">
        <f>SUM(I22)</f>
        <v>600000</v>
      </c>
      <c r="J21" s="126">
        <f t="shared" ref="J21:K21" si="3">SUM(J22)</f>
        <v>600000</v>
      </c>
      <c r="K21" s="126">
        <f t="shared" si="3"/>
        <v>0</v>
      </c>
      <c r="L21" s="52"/>
      <c r="M21" s="134">
        <f t="shared" si="1"/>
        <v>0</v>
      </c>
      <c r="N21" s="55">
        <f t="shared" si="2"/>
        <v>0</v>
      </c>
    </row>
    <row r="22" spans="1:14" s="56" customFormat="1">
      <c r="A22" s="60" t="s">
        <v>316</v>
      </c>
      <c r="B22" s="203" t="s">
        <v>0</v>
      </c>
      <c r="C22" s="203" t="s">
        <v>315</v>
      </c>
      <c r="D22" s="203">
        <v>9990020670</v>
      </c>
      <c r="E22" s="203">
        <v>360</v>
      </c>
      <c r="F22" s="66" t="s">
        <v>110</v>
      </c>
      <c r="G22" s="101" t="s">
        <v>110</v>
      </c>
      <c r="H22" s="88">
        <v>600000</v>
      </c>
      <c r="I22" s="219">
        <v>600000</v>
      </c>
      <c r="J22" s="219">
        <v>600000</v>
      </c>
      <c r="K22" s="89">
        <f>I22-J22</f>
        <v>0</v>
      </c>
      <c r="L22" s="294">
        <v>45809</v>
      </c>
      <c r="M22" s="134">
        <f t="shared" si="1"/>
        <v>0</v>
      </c>
      <c r="N22" s="55">
        <f t="shared" si="2"/>
        <v>0</v>
      </c>
    </row>
    <row r="23" spans="1:14" s="58" customFormat="1" ht="114.75">
      <c r="A23" s="84" t="s">
        <v>324</v>
      </c>
      <c r="B23" s="4" t="s">
        <v>0</v>
      </c>
      <c r="C23" s="4" t="s">
        <v>315</v>
      </c>
      <c r="D23" s="4">
        <v>9990058660</v>
      </c>
      <c r="E23" s="4" t="s">
        <v>1</v>
      </c>
      <c r="F23" s="3" t="s">
        <v>110</v>
      </c>
      <c r="G23" s="70" t="s">
        <v>110</v>
      </c>
      <c r="H23" s="87">
        <f>SUM(H24)</f>
        <v>599970</v>
      </c>
      <c r="I23" s="87">
        <f t="shared" ref="I23:J23" si="4">SUM(I24)</f>
        <v>599970</v>
      </c>
      <c r="J23" s="87">
        <f t="shared" si="4"/>
        <v>599970</v>
      </c>
      <c r="K23" s="87">
        <f>SUM(K24:K25)</f>
        <v>0</v>
      </c>
      <c r="L23" s="52"/>
      <c r="M23" s="134">
        <f t="shared" si="1"/>
        <v>0</v>
      </c>
      <c r="N23" s="55">
        <f t="shared" si="2"/>
        <v>0</v>
      </c>
    </row>
    <row r="24" spans="1:14" s="63" customFormat="1" ht="24" customHeight="1">
      <c r="A24" s="334" t="s">
        <v>202</v>
      </c>
      <c r="B24" s="203" t="s">
        <v>0</v>
      </c>
      <c r="C24" s="203" t="s">
        <v>315</v>
      </c>
      <c r="D24" s="203">
        <v>9990058660</v>
      </c>
      <c r="E24" s="203">
        <v>853</v>
      </c>
      <c r="F24" s="335" t="s">
        <v>325</v>
      </c>
      <c r="G24" s="94" t="s">
        <v>227</v>
      </c>
      <c r="H24" s="88">
        <v>599970</v>
      </c>
      <c r="I24" s="88">
        <v>599970</v>
      </c>
      <c r="J24" s="88">
        <v>599970</v>
      </c>
      <c r="K24" s="89">
        <f t="shared" ref="K24" si="5">I24-J24</f>
        <v>0</v>
      </c>
      <c r="M24" s="134">
        <f t="shared" si="1"/>
        <v>0</v>
      </c>
      <c r="N24" s="55">
        <f t="shared" si="2"/>
        <v>0</v>
      </c>
    </row>
    <row r="25" spans="1:14" s="58" customFormat="1" ht="63.75">
      <c r="A25" s="84" t="s">
        <v>98</v>
      </c>
      <c r="B25" s="4" t="s">
        <v>0</v>
      </c>
      <c r="C25" s="4" t="s">
        <v>5</v>
      </c>
      <c r="D25" s="4" t="s">
        <v>6</v>
      </c>
      <c r="E25" s="4" t="s">
        <v>1</v>
      </c>
      <c r="F25" s="3" t="s">
        <v>110</v>
      </c>
      <c r="G25" s="70" t="s">
        <v>110</v>
      </c>
      <c r="H25" s="87">
        <f>SUM(H26:H29)</f>
        <v>728000</v>
      </c>
      <c r="I25" s="87">
        <f t="shared" ref="I25:J25" si="6">SUM(I26:I29)</f>
        <v>728000</v>
      </c>
      <c r="J25" s="87">
        <f t="shared" si="6"/>
        <v>728000</v>
      </c>
      <c r="K25" s="87">
        <f>SUM(K26:K29)</f>
        <v>0</v>
      </c>
      <c r="L25" s="52"/>
      <c r="M25" s="134">
        <f t="shared" si="1"/>
        <v>0</v>
      </c>
      <c r="N25" s="55">
        <f t="shared" si="2"/>
        <v>0</v>
      </c>
    </row>
    <row r="26" spans="1:14" s="58" customFormat="1" ht="20.25" customHeight="1">
      <c r="A26" s="424" t="s">
        <v>95</v>
      </c>
      <c r="B26" s="100" t="s">
        <v>0</v>
      </c>
      <c r="C26" s="100" t="s">
        <v>5</v>
      </c>
      <c r="D26" s="100" t="s">
        <v>6</v>
      </c>
      <c r="E26" s="203" t="s">
        <v>4</v>
      </c>
      <c r="F26" s="425" t="s">
        <v>267</v>
      </c>
      <c r="G26" s="94" t="s">
        <v>228</v>
      </c>
      <c r="H26" s="88">
        <v>3400</v>
      </c>
      <c r="I26" s="88">
        <v>3400</v>
      </c>
      <c r="J26" s="88">
        <v>3400</v>
      </c>
      <c r="K26" s="89">
        <f t="shared" ref="K26:K29" si="7">I26-J26</f>
        <v>0</v>
      </c>
      <c r="L26" s="52"/>
      <c r="M26" s="134">
        <f t="shared" si="1"/>
        <v>0</v>
      </c>
      <c r="N26" s="55">
        <f t="shared" si="2"/>
        <v>0</v>
      </c>
    </row>
    <row r="27" spans="1:14" s="63" customFormat="1" ht="24" customHeight="1">
      <c r="A27" s="424"/>
      <c r="B27" s="100" t="s">
        <v>0</v>
      </c>
      <c r="C27" s="100" t="s">
        <v>5</v>
      </c>
      <c r="D27" s="100" t="s">
        <v>6</v>
      </c>
      <c r="E27" s="203" t="s">
        <v>4</v>
      </c>
      <c r="F27" s="426"/>
      <c r="G27" s="94" t="s">
        <v>227</v>
      </c>
      <c r="H27" s="88">
        <v>64600</v>
      </c>
      <c r="I27" s="88">
        <v>64600</v>
      </c>
      <c r="J27" s="88">
        <v>64600</v>
      </c>
      <c r="K27" s="89">
        <f t="shared" si="7"/>
        <v>0</v>
      </c>
      <c r="M27" s="134">
        <f t="shared" si="1"/>
        <v>0</v>
      </c>
      <c r="N27" s="55">
        <f t="shared" si="2"/>
        <v>0</v>
      </c>
    </row>
    <row r="28" spans="1:14" s="63" customFormat="1" ht="21.75" customHeight="1">
      <c r="A28" s="427" t="s">
        <v>188</v>
      </c>
      <c r="B28" s="100" t="s">
        <v>0</v>
      </c>
      <c r="C28" s="100" t="s">
        <v>5</v>
      </c>
      <c r="D28" s="100" t="s">
        <v>6</v>
      </c>
      <c r="E28" s="203" t="s">
        <v>7</v>
      </c>
      <c r="F28" s="425" t="s">
        <v>267</v>
      </c>
      <c r="G28" s="94" t="s">
        <v>228</v>
      </c>
      <c r="H28" s="88">
        <v>33000</v>
      </c>
      <c r="I28" s="88">
        <v>33000</v>
      </c>
      <c r="J28" s="88">
        <v>33000</v>
      </c>
      <c r="K28" s="89">
        <f t="shared" si="7"/>
        <v>0</v>
      </c>
      <c r="M28" s="134">
        <f t="shared" si="1"/>
        <v>0</v>
      </c>
      <c r="N28" s="55">
        <f t="shared" si="2"/>
        <v>0</v>
      </c>
    </row>
    <row r="29" spans="1:14" s="63" customFormat="1" ht="20.25" customHeight="1">
      <c r="A29" s="428"/>
      <c r="B29" s="100" t="s">
        <v>0</v>
      </c>
      <c r="C29" s="100" t="s">
        <v>5</v>
      </c>
      <c r="D29" s="100" t="s">
        <v>6</v>
      </c>
      <c r="E29" s="203" t="s">
        <v>7</v>
      </c>
      <c r="F29" s="426"/>
      <c r="G29" s="94" t="s">
        <v>227</v>
      </c>
      <c r="H29" s="88">
        <v>627000</v>
      </c>
      <c r="I29" s="88">
        <v>627000</v>
      </c>
      <c r="J29" s="88">
        <v>627000</v>
      </c>
      <c r="K29" s="89">
        <f t="shared" si="7"/>
        <v>0</v>
      </c>
      <c r="L29" s="330">
        <f>H29-360000+33000</f>
        <v>300000</v>
      </c>
      <c r="M29" s="134">
        <f t="shared" si="1"/>
        <v>0</v>
      </c>
      <c r="N29" s="55">
        <f t="shared" si="2"/>
        <v>0</v>
      </c>
    </row>
    <row r="30" spans="1:14" s="58" customFormat="1" ht="38.25">
      <c r="A30" s="84" t="s">
        <v>96</v>
      </c>
      <c r="B30" s="4" t="s">
        <v>0</v>
      </c>
      <c r="C30" s="4" t="s">
        <v>8</v>
      </c>
      <c r="D30" s="4" t="s">
        <v>9</v>
      </c>
      <c r="E30" s="4" t="s">
        <v>1</v>
      </c>
      <c r="F30" s="3" t="s">
        <v>110</v>
      </c>
      <c r="G30" s="70" t="s">
        <v>110</v>
      </c>
      <c r="H30" s="87">
        <f>SUM(H31)</f>
        <v>100000</v>
      </c>
      <c r="I30" s="87">
        <f>SUM(I31)</f>
        <v>100000</v>
      </c>
      <c r="J30" s="126">
        <f t="shared" ref="J30" si="8">SUM(J31)</f>
        <v>100000</v>
      </c>
      <c r="K30" s="87">
        <f>SUM(K31)</f>
        <v>0</v>
      </c>
      <c r="L30" s="52"/>
      <c r="M30" s="134">
        <f t="shared" si="1"/>
        <v>0</v>
      </c>
      <c r="N30" s="55">
        <f t="shared" si="2"/>
        <v>0</v>
      </c>
    </row>
    <row r="31" spans="1:14" s="56" customFormat="1">
      <c r="A31" s="60" t="s">
        <v>95</v>
      </c>
      <c r="B31" s="203" t="s">
        <v>0</v>
      </c>
      <c r="C31" s="203" t="s">
        <v>8</v>
      </c>
      <c r="D31" s="203" t="s">
        <v>9</v>
      </c>
      <c r="E31" s="203" t="s">
        <v>4</v>
      </c>
      <c r="F31" s="66" t="s">
        <v>110</v>
      </c>
      <c r="G31" s="101" t="s">
        <v>110</v>
      </c>
      <c r="H31" s="88">
        <v>100000</v>
      </c>
      <c r="I31" s="219">
        <v>100000</v>
      </c>
      <c r="J31" s="219">
        <v>100000</v>
      </c>
      <c r="K31" s="89">
        <f>I31-J31</f>
        <v>0</v>
      </c>
      <c r="M31" s="134">
        <f t="shared" si="1"/>
        <v>0</v>
      </c>
      <c r="N31" s="55">
        <f t="shared" si="2"/>
        <v>0</v>
      </c>
    </row>
    <row r="32" spans="1:14" s="58" customFormat="1" ht="25.5">
      <c r="A32" s="84" t="s">
        <v>97</v>
      </c>
      <c r="B32" s="4" t="s">
        <v>0</v>
      </c>
      <c r="C32" s="4" t="s">
        <v>8</v>
      </c>
      <c r="D32" s="4" t="s">
        <v>10</v>
      </c>
      <c r="E32" s="4" t="s">
        <v>1</v>
      </c>
      <c r="F32" s="3" t="s">
        <v>110</v>
      </c>
      <c r="G32" s="70" t="s">
        <v>110</v>
      </c>
      <c r="H32" s="87">
        <f>SUM(H33)</f>
        <v>200000</v>
      </c>
      <c r="I32" s="87">
        <f>SUM(I33)</f>
        <v>200000</v>
      </c>
      <c r="J32" s="126">
        <f t="shared" ref="J32" si="9">SUM(J33)</f>
        <v>200000</v>
      </c>
      <c r="K32" s="87">
        <f>SUM(K33)</f>
        <v>0</v>
      </c>
      <c r="L32" s="52"/>
      <c r="M32" s="134">
        <f t="shared" si="1"/>
        <v>0</v>
      </c>
      <c r="N32" s="55">
        <f t="shared" si="2"/>
        <v>0</v>
      </c>
    </row>
    <row r="33" spans="1:14" s="56" customFormat="1">
      <c r="A33" s="60" t="s">
        <v>95</v>
      </c>
      <c r="B33" s="203" t="s">
        <v>0</v>
      </c>
      <c r="C33" s="203" t="s">
        <v>8</v>
      </c>
      <c r="D33" s="203" t="s">
        <v>10</v>
      </c>
      <c r="E33" s="203" t="s">
        <v>4</v>
      </c>
      <c r="F33" s="66" t="s">
        <v>110</v>
      </c>
      <c r="G33" s="101" t="s">
        <v>110</v>
      </c>
      <c r="H33" s="88">
        <v>200000</v>
      </c>
      <c r="I33" s="88">
        <v>200000</v>
      </c>
      <c r="J33" s="88">
        <v>200000</v>
      </c>
      <c r="K33" s="89">
        <f>I33-J33</f>
        <v>0</v>
      </c>
      <c r="M33" s="134">
        <f t="shared" si="1"/>
        <v>0</v>
      </c>
      <c r="N33" s="55">
        <f t="shared" si="2"/>
        <v>0</v>
      </c>
    </row>
    <row r="34" spans="1:14" s="58" customFormat="1" ht="25.5">
      <c r="A34" s="84" t="s">
        <v>138</v>
      </c>
      <c r="B34" s="4" t="s">
        <v>0</v>
      </c>
      <c r="C34" s="4" t="s">
        <v>11</v>
      </c>
      <c r="D34" s="4" t="s">
        <v>13</v>
      </c>
      <c r="E34" s="4" t="s">
        <v>1</v>
      </c>
      <c r="F34" s="3" t="s">
        <v>110</v>
      </c>
      <c r="G34" s="70" t="s">
        <v>110</v>
      </c>
      <c r="H34" s="87">
        <f>SUM(H35:H42)</f>
        <v>319354547</v>
      </c>
      <c r="I34" s="87">
        <f>SUM(I35:I42)</f>
        <v>319354547</v>
      </c>
      <c r="J34" s="126">
        <f>SUM(J35:J42)</f>
        <v>319211509.87</v>
      </c>
      <c r="K34" s="87">
        <f>SUM(K35:K42)</f>
        <v>143037.13000000082</v>
      </c>
      <c r="L34" s="52"/>
      <c r="M34" s="134">
        <f t="shared" si="1"/>
        <v>0</v>
      </c>
      <c r="N34" s="55">
        <f t="shared" si="2"/>
        <v>143037.12999999523</v>
      </c>
    </row>
    <row r="35" spans="1:14" s="56" customFormat="1">
      <c r="A35" s="60" t="s">
        <v>99</v>
      </c>
      <c r="B35" s="203" t="s">
        <v>0</v>
      </c>
      <c r="C35" s="203" t="s">
        <v>11</v>
      </c>
      <c r="D35" s="203" t="s">
        <v>13</v>
      </c>
      <c r="E35" s="203" t="s">
        <v>14</v>
      </c>
      <c r="F35" s="66" t="s">
        <v>110</v>
      </c>
      <c r="G35" s="101" t="s">
        <v>110</v>
      </c>
      <c r="H35" s="89">
        <v>217923660</v>
      </c>
      <c r="I35" s="89">
        <v>217923660</v>
      </c>
      <c r="J35" s="219">
        <v>217923660</v>
      </c>
      <c r="K35" s="89">
        <f t="shared" ref="K35:K41" si="10">I35-J35</f>
        <v>0</v>
      </c>
      <c r="L35" s="219">
        <v>193257119.87</v>
      </c>
      <c r="M35" s="134">
        <f t="shared" si="1"/>
        <v>0</v>
      </c>
      <c r="N35" s="55">
        <f t="shared" si="2"/>
        <v>0</v>
      </c>
    </row>
    <row r="36" spans="1:14" s="56" customFormat="1" ht="25.5">
      <c r="A36" s="60" t="s">
        <v>192</v>
      </c>
      <c r="B36" s="203" t="s">
        <v>0</v>
      </c>
      <c r="C36" s="203" t="s">
        <v>11</v>
      </c>
      <c r="D36" s="203" t="s">
        <v>13</v>
      </c>
      <c r="E36" s="203" t="s">
        <v>15</v>
      </c>
      <c r="F36" s="66" t="s">
        <v>110</v>
      </c>
      <c r="G36" s="101" t="s">
        <v>110</v>
      </c>
      <c r="H36" s="89">
        <v>65812940</v>
      </c>
      <c r="I36" s="89">
        <v>65812940</v>
      </c>
      <c r="J36" s="219">
        <v>65811477.25</v>
      </c>
      <c r="K36" s="89">
        <f t="shared" si="10"/>
        <v>1462.75</v>
      </c>
      <c r="M36" s="134">
        <f t="shared" si="1"/>
        <v>0</v>
      </c>
      <c r="N36" s="55">
        <f t="shared" si="2"/>
        <v>1462.75</v>
      </c>
    </row>
    <row r="37" spans="1:14" s="56" customFormat="1" ht="25.5">
      <c r="A37" s="60" t="s">
        <v>193</v>
      </c>
      <c r="B37" s="203" t="s">
        <v>0</v>
      </c>
      <c r="C37" s="203" t="s">
        <v>11</v>
      </c>
      <c r="D37" s="203" t="s">
        <v>13</v>
      </c>
      <c r="E37" s="203" t="s">
        <v>16</v>
      </c>
      <c r="F37" s="66" t="s">
        <v>110</v>
      </c>
      <c r="G37" s="101" t="s">
        <v>110</v>
      </c>
      <c r="H37" s="89">
        <v>16000645</v>
      </c>
      <c r="I37" s="89">
        <v>16000645</v>
      </c>
      <c r="J37" s="219">
        <v>15941237.939999999</v>
      </c>
      <c r="K37" s="89">
        <f t="shared" si="10"/>
        <v>59407.060000000522</v>
      </c>
      <c r="M37" s="134">
        <f t="shared" si="1"/>
        <v>0</v>
      </c>
      <c r="N37" s="55">
        <f t="shared" si="2"/>
        <v>59407.060000000522</v>
      </c>
    </row>
    <row r="38" spans="1:14" s="56" customFormat="1">
      <c r="A38" s="60" t="s">
        <v>95</v>
      </c>
      <c r="B38" s="203" t="s">
        <v>0</v>
      </c>
      <c r="C38" s="203" t="s">
        <v>11</v>
      </c>
      <c r="D38" s="203" t="s">
        <v>13</v>
      </c>
      <c r="E38" s="203" t="s">
        <v>4</v>
      </c>
      <c r="F38" s="66" t="s">
        <v>110</v>
      </c>
      <c r="G38" s="101" t="s">
        <v>110</v>
      </c>
      <c r="H38" s="89">
        <v>12128317</v>
      </c>
      <c r="I38" s="89">
        <v>12128317</v>
      </c>
      <c r="J38" s="219">
        <v>12053399.83</v>
      </c>
      <c r="K38" s="89">
        <f t="shared" si="10"/>
        <v>74917.169999999925</v>
      </c>
      <c r="M38" s="134">
        <f t="shared" si="1"/>
        <v>0</v>
      </c>
      <c r="N38" s="55">
        <f t="shared" si="2"/>
        <v>74917.169999999925</v>
      </c>
    </row>
    <row r="39" spans="1:14" s="56" customFormat="1">
      <c r="A39" s="60" t="s">
        <v>194</v>
      </c>
      <c r="B39" s="203" t="s">
        <v>0</v>
      </c>
      <c r="C39" s="203" t="s">
        <v>11</v>
      </c>
      <c r="D39" s="203" t="s">
        <v>13</v>
      </c>
      <c r="E39" s="203" t="s">
        <v>17</v>
      </c>
      <c r="F39" s="66" t="s">
        <v>110</v>
      </c>
      <c r="G39" s="101" t="s">
        <v>110</v>
      </c>
      <c r="H39" s="89">
        <v>6823985</v>
      </c>
      <c r="I39" s="89">
        <v>6823985</v>
      </c>
      <c r="J39" s="219">
        <v>6820003.8499999996</v>
      </c>
      <c r="K39" s="89">
        <f t="shared" si="10"/>
        <v>3981.1500000003725</v>
      </c>
      <c r="M39" s="134">
        <f t="shared" si="1"/>
        <v>0</v>
      </c>
      <c r="N39" s="55">
        <f t="shared" si="2"/>
        <v>3981.1500000003725</v>
      </c>
    </row>
    <row r="40" spans="1:14" s="56" customFormat="1" ht="25.5" hidden="1">
      <c r="A40" s="60" t="s">
        <v>205</v>
      </c>
      <c r="B40" s="203" t="s">
        <v>0</v>
      </c>
      <c r="C40" s="203" t="s">
        <v>11</v>
      </c>
      <c r="D40" s="203" t="s">
        <v>13</v>
      </c>
      <c r="E40" s="203">
        <v>831</v>
      </c>
      <c r="F40" s="66"/>
      <c r="G40" s="101"/>
      <c r="H40" s="89">
        <v>0</v>
      </c>
      <c r="I40" s="89">
        <v>0</v>
      </c>
      <c r="J40" s="219">
        <v>0</v>
      </c>
      <c r="K40" s="89">
        <f t="shared" si="10"/>
        <v>0</v>
      </c>
      <c r="M40" s="134">
        <f t="shared" si="1"/>
        <v>0</v>
      </c>
      <c r="N40" s="55">
        <f t="shared" si="2"/>
        <v>0</v>
      </c>
    </row>
    <row r="41" spans="1:14" s="56" customFormat="1">
      <c r="A41" s="60" t="s">
        <v>195</v>
      </c>
      <c r="B41" s="203" t="s">
        <v>0</v>
      </c>
      <c r="C41" s="203" t="s">
        <v>11</v>
      </c>
      <c r="D41" s="203" t="s">
        <v>13</v>
      </c>
      <c r="E41" s="203" t="s">
        <v>18</v>
      </c>
      <c r="F41" s="66" t="s">
        <v>110</v>
      </c>
      <c r="G41" s="101" t="s">
        <v>110</v>
      </c>
      <c r="H41" s="89">
        <v>534557</v>
      </c>
      <c r="I41" s="89">
        <v>534557</v>
      </c>
      <c r="J41" s="219">
        <v>531288</v>
      </c>
      <c r="K41" s="89">
        <f t="shared" si="10"/>
        <v>3269</v>
      </c>
      <c r="M41" s="134">
        <f t="shared" si="1"/>
        <v>0</v>
      </c>
      <c r="N41" s="55">
        <f t="shared" si="2"/>
        <v>3269</v>
      </c>
    </row>
    <row r="42" spans="1:14" s="56" customFormat="1">
      <c r="A42" s="60" t="s">
        <v>196</v>
      </c>
      <c r="B42" s="203" t="s">
        <v>0</v>
      </c>
      <c r="C42" s="203" t="s">
        <v>11</v>
      </c>
      <c r="D42" s="203" t="s">
        <v>13</v>
      </c>
      <c r="E42" s="203" t="s">
        <v>19</v>
      </c>
      <c r="F42" s="66" t="s">
        <v>110</v>
      </c>
      <c r="G42" s="101" t="s">
        <v>110</v>
      </c>
      <c r="H42" s="89">
        <v>130443</v>
      </c>
      <c r="I42" s="89">
        <v>130443</v>
      </c>
      <c r="J42" s="219">
        <v>130443</v>
      </c>
      <c r="K42" s="89">
        <f>I42-J42</f>
        <v>0</v>
      </c>
      <c r="M42" s="134">
        <f t="shared" si="1"/>
        <v>0</v>
      </c>
      <c r="N42" s="55">
        <f t="shared" si="2"/>
        <v>0</v>
      </c>
    </row>
    <row r="43" spans="1:14" s="58" customFormat="1">
      <c r="A43" s="84" t="s">
        <v>139</v>
      </c>
      <c r="B43" s="4" t="s">
        <v>0</v>
      </c>
      <c r="C43" s="4" t="s">
        <v>11</v>
      </c>
      <c r="D43" s="4" t="s">
        <v>20</v>
      </c>
      <c r="E43" s="4" t="s">
        <v>1</v>
      </c>
      <c r="F43" s="3" t="s">
        <v>110</v>
      </c>
      <c r="G43" s="70" t="s">
        <v>110</v>
      </c>
      <c r="H43" s="87">
        <f>SUM(H44)</f>
        <v>3036447.86</v>
      </c>
      <c r="I43" s="87">
        <f>SUM(I44)</f>
        <v>3036447.86</v>
      </c>
      <c r="J43" s="126">
        <f t="shared" ref="J43" si="11">SUM(J44)</f>
        <v>3036354.21</v>
      </c>
      <c r="K43" s="87">
        <f>SUM(K44)</f>
        <v>93.649999999906868</v>
      </c>
      <c r="L43" s="52"/>
      <c r="M43" s="134">
        <f t="shared" si="1"/>
        <v>0</v>
      </c>
      <c r="N43" s="55">
        <f t="shared" si="2"/>
        <v>93.649999999906868</v>
      </c>
    </row>
    <row r="44" spans="1:14" s="56" customFormat="1">
      <c r="A44" s="60" t="s">
        <v>95</v>
      </c>
      <c r="B44" s="203" t="s">
        <v>0</v>
      </c>
      <c r="C44" s="203" t="s">
        <v>11</v>
      </c>
      <c r="D44" s="203" t="s">
        <v>20</v>
      </c>
      <c r="E44" s="203" t="s">
        <v>4</v>
      </c>
      <c r="F44" s="66" t="s">
        <v>110</v>
      </c>
      <c r="G44" s="101" t="s">
        <v>110</v>
      </c>
      <c r="H44" s="88">
        <v>3036447.86</v>
      </c>
      <c r="I44" s="88">
        <v>3036447.86</v>
      </c>
      <c r="J44" s="277">
        <v>3036354.21</v>
      </c>
      <c r="K44" s="89">
        <f>I44-J44</f>
        <v>93.649999999906868</v>
      </c>
      <c r="M44" s="134">
        <f t="shared" si="1"/>
        <v>0</v>
      </c>
      <c r="N44" s="55">
        <f t="shared" si="2"/>
        <v>93.649999999906868</v>
      </c>
    </row>
    <row r="45" spans="1:14" s="58" customFormat="1" ht="163.5" customHeight="1">
      <c r="A45" s="84" t="s">
        <v>140</v>
      </c>
      <c r="B45" s="4" t="s">
        <v>0</v>
      </c>
      <c r="C45" s="4" t="s">
        <v>11</v>
      </c>
      <c r="D45" s="4" t="s">
        <v>21</v>
      </c>
      <c r="E45" s="4" t="s">
        <v>1</v>
      </c>
      <c r="F45" s="3" t="s">
        <v>110</v>
      </c>
      <c r="G45" s="70" t="s">
        <v>110</v>
      </c>
      <c r="H45" s="87">
        <f>SUM(H46:H47)</f>
        <v>13744499.279999999</v>
      </c>
      <c r="I45" s="87">
        <f>SUM(I46:I47)</f>
        <v>13744499.279999999</v>
      </c>
      <c r="J45" s="126">
        <f t="shared" ref="J45" si="12">SUM(J46:J47)</f>
        <v>13738180.800000001</v>
      </c>
      <c r="K45" s="87">
        <f>SUM(K46:K47)</f>
        <v>6318.48</v>
      </c>
      <c r="L45" s="52"/>
      <c r="M45" s="134">
        <f t="shared" si="1"/>
        <v>0</v>
      </c>
      <c r="N45" s="55">
        <f t="shared" si="2"/>
        <v>6318.4799999985844</v>
      </c>
    </row>
    <row r="46" spans="1:14" s="56" customFormat="1">
      <c r="A46" s="60" t="s">
        <v>95</v>
      </c>
      <c r="B46" s="203" t="s">
        <v>0</v>
      </c>
      <c r="C46" s="203" t="s">
        <v>11</v>
      </c>
      <c r="D46" s="203" t="s">
        <v>21</v>
      </c>
      <c r="E46" s="203" t="s">
        <v>4</v>
      </c>
      <c r="F46" s="66" t="s">
        <v>110</v>
      </c>
      <c r="G46" s="101" t="s">
        <v>110</v>
      </c>
      <c r="H46" s="88">
        <v>24371.279999999999</v>
      </c>
      <c r="I46" s="88">
        <v>24371.279999999999</v>
      </c>
      <c r="J46" s="219">
        <v>18052.8</v>
      </c>
      <c r="K46" s="89">
        <f t="shared" ref="K46:K47" si="13">I46-J46</f>
        <v>6318.48</v>
      </c>
      <c r="M46" s="134">
        <f t="shared" si="1"/>
        <v>0</v>
      </c>
      <c r="N46" s="55">
        <f t="shared" si="2"/>
        <v>6318.48</v>
      </c>
    </row>
    <row r="47" spans="1:14" s="56" customFormat="1" ht="25.5">
      <c r="A47" s="60" t="s">
        <v>188</v>
      </c>
      <c r="B47" s="203" t="s">
        <v>0</v>
      </c>
      <c r="C47" s="203" t="s">
        <v>11</v>
      </c>
      <c r="D47" s="203" t="s">
        <v>21</v>
      </c>
      <c r="E47" s="203" t="s">
        <v>7</v>
      </c>
      <c r="F47" s="66" t="s">
        <v>110</v>
      </c>
      <c r="G47" s="101" t="s">
        <v>110</v>
      </c>
      <c r="H47" s="88">
        <v>13720128</v>
      </c>
      <c r="I47" s="88">
        <v>13720128</v>
      </c>
      <c r="J47" s="219">
        <v>13720128</v>
      </c>
      <c r="K47" s="89">
        <f t="shared" si="13"/>
        <v>0</v>
      </c>
      <c r="M47" s="134">
        <f t="shared" si="1"/>
        <v>0</v>
      </c>
      <c r="N47" s="55">
        <f t="shared" si="2"/>
        <v>0</v>
      </c>
    </row>
    <row r="48" spans="1:14" s="58" customFormat="1" ht="38.25" hidden="1">
      <c r="A48" s="84" t="s">
        <v>141</v>
      </c>
      <c r="B48" s="4" t="s">
        <v>0</v>
      </c>
      <c r="C48" s="4" t="s">
        <v>11</v>
      </c>
      <c r="D48" s="4" t="s">
        <v>22</v>
      </c>
      <c r="E48" s="4" t="s">
        <v>1</v>
      </c>
      <c r="F48" s="3" t="s">
        <v>110</v>
      </c>
      <c r="G48" s="70" t="s">
        <v>110</v>
      </c>
      <c r="H48" s="87">
        <f>SUM(H49)</f>
        <v>0</v>
      </c>
      <c r="I48" s="87">
        <f>SUM(I49)</f>
        <v>0</v>
      </c>
      <c r="J48" s="126">
        <f t="shared" ref="J48" si="14">SUM(J49)</f>
        <v>0</v>
      </c>
      <c r="K48" s="87">
        <f>SUM(K49)</f>
        <v>0</v>
      </c>
      <c r="L48" s="52"/>
      <c r="M48" s="134">
        <f t="shared" si="1"/>
        <v>0</v>
      </c>
      <c r="N48" s="55">
        <f t="shared" si="2"/>
        <v>0</v>
      </c>
    </row>
    <row r="49" spans="1:14" s="56" customFormat="1" ht="38.25" hidden="1">
      <c r="A49" s="60" t="s">
        <v>189</v>
      </c>
      <c r="B49" s="203" t="s">
        <v>0</v>
      </c>
      <c r="C49" s="203" t="s">
        <v>11</v>
      </c>
      <c r="D49" s="203" t="s">
        <v>22</v>
      </c>
      <c r="E49" s="203" t="s">
        <v>23</v>
      </c>
      <c r="F49" s="66" t="s">
        <v>110</v>
      </c>
      <c r="G49" s="101" t="s">
        <v>110</v>
      </c>
      <c r="H49" s="88">
        <v>0</v>
      </c>
      <c r="I49" s="219">
        <v>0</v>
      </c>
      <c r="J49" s="219">
        <v>0</v>
      </c>
      <c r="K49" s="89">
        <f>I49-J49</f>
        <v>0</v>
      </c>
      <c r="M49" s="134">
        <f t="shared" si="1"/>
        <v>0</v>
      </c>
      <c r="N49" s="55">
        <f t="shared" si="2"/>
        <v>0</v>
      </c>
    </row>
    <row r="50" spans="1:14" s="58" customFormat="1" ht="63.75">
      <c r="A50" s="84" t="s">
        <v>142</v>
      </c>
      <c r="B50" s="4" t="s">
        <v>0</v>
      </c>
      <c r="C50" s="4" t="s">
        <v>11</v>
      </c>
      <c r="D50" s="4" t="s">
        <v>24</v>
      </c>
      <c r="E50" s="4" t="s">
        <v>1</v>
      </c>
      <c r="F50" s="3" t="s">
        <v>110</v>
      </c>
      <c r="G50" s="70" t="s">
        <v>110</v>
      </c>
      <c r="H50" s="87">
        <f>SUM(H51)</f>
        <v>4634661.71</v>
      </c>
      <c r="I50" s="87">
        <f>SUM(I51)</f>
        <v>4634661.71</v>
      </c>
      <c r="J50" s="126">
        <f t="shared" ref="J50" si="15">SUM(J51)</f>
        <v>4634661.71</v>
      </c>
      <c r="K50" s="87">
        <f>SUM(K51)</f>
        <v>0</v>
      </c>
      <c r="L50" s="52"/>
      <c r="M50" s="134">
        <f t="shared" si="1"/>
        <v>0</v>
      </c>
      <c r="N50" s="55">
        <f t="shared" si="2"/>
        <v>0</v>
      </c>
    </row>
    <row r="51" spans="1:14" s="56" customFormat="1" ht="38.25">
      <c r="A51" s="60" t="s">
        <v>189</v>
      </c>
      <c r="B51" s="203" t="s">
        <v>0</v>
      </c>
      <c r="C51" s="203" t="s">
        <v>11</v>
      </c>
      <c r="D51" s="203" t="s">
        <v>24</v>
      </c>
      <c r="E51" s="203" t="s">
        <v>23</v>
      </c>
      <c r="F51" s="66" t="s">
        <v>110</v>
      </c>
      <c r="G51" s="101" t="s">
        <v>110</v>
      </c>
      <c r="H51" s="88">
        <v>4634661.71</v>
      </c>
      <c r="I51" s="88">
        <v>4634661.71</v>
      </c>
      <c r="J51" s="219">
        <v>4634661.71</v>
      </c>
      <c r="K51" s="89">
        <f>I51-J51</f>
        <v>0</v>
      </c>
      <c r="M51" s="134">
        <f t="shared" si="1"/>
        <v>0</v>
      </c>
      <c r="N51" s="55">
        <f t="shared" si="2"/>
        <v>0</v>
      </c>
    </row>
    <row r="52" spans="1:14" s="58" customFormat="1" ht="114.75" hidden="1">
      <c r="A52" s="84" t="s">
        <v>143</v>
      </c>
      <c r="B52" s="4" t="s">
        <v>0</v>
      </c>
      <c r="C52" s="4" t="s">
        <v>11</v>
      </c>
      <c r="D52" s="4" t="s">
        <v>25</v>
      </c>
      <c r="E52" s="4" t="s">
        <v>1</v>
      </c>
      <c r="F52" s="3" t="s">
        <v>110</v>
      </c>
      <c r="G52" s="70" t="s">
        <v>110</v>
      </c>
      <c r="H52" s="87">
        <f>SUM(H53)</f>
        <v>0</v>
      </c>
      <c r="I52" s="87">
        <f>SUM(I53)</f>
        <v>0</v>
      </c>
      <c r="J52" s="126">
        <f t="shared" ref="J52" si="16">SUM(J53)</f>
        <v>0</v>
      </c>
      <c r="K52" s="87">
        <f>SUM(K53)</f>
        <v>0</v>
      </c>
      <c r="L52" s="52"/>
      <c r="M52" s="134">
        <f t="shared" si="1"/>
        <v>0</v>
      </c>
      <c r="N52" s="55">
        <f t="shared" si="2"/>
        <v>0</v>
      </c>
    </row>
    <row r="53" spans="1:14" s="56" customFormat="1" ht="38.25" hidden="1">
      <c r="A53" s="60" t="s">
        <v>189</v>
      </c>
      <c r="B53" s="203" t="s">
        <v>0</v>
      </c>
      <c r="C53" s="203" t="s">
        <v>11</v>
      </c>
      <c r="D53" s="203" t="s">
        <v>25</v>
      </c>
      <c r="E53" s="203" t="s">
        <v>23</v>
      </c>
      <c r="F53" s="66" t="s">
        <v>110</v>
      </c>
      <c r="G53" s="101" t="s">
        <v>110</v>
      </c>
      <c r="H53" s="88">
        <v>0</v>
      </c>
      <c r="I53" s="219">
        <v>0</v>
      </c>
      <c r="J53" s="219">
        <v>0</v>
      </c>
      <c r="K53" s="89">
        <f>I53-J53</f>
        <v>0</v>
      </c>
      <c r="M53" s="134">
        <f t="shared" si="1"/>
        <v>0</v>
      </c>
      <c r="N53" s="55">
        <f t="shared" si="2"/>
        <v>0</v>
      </c>
    </row>
    <row r="54" spans="1:14" s="58" customFormat="1" ht="127.5" hidden="1">
      <c r="A54" s="84" t="s">
        <v>144</v>
      </c>
      <c r="B54" s="4" t="s">
        <v>0</v>
      </c>
      <c r="C54" s="4" t="s">
        <v>11</v>
      </c>
      <c r="D54" s="4" t="s">
        <v>26</v>
      </c>
      <c r="E54" s="4" t="s">
        <v>1</v>
      </c>
      <c r="F54" s="3" t="s">
        <v>110</v>
      </c>
      <c r="G54" s="70" t="s">
        <v>110</v>
      </c>
      <c r="H54" s="87">
        <f>SUM(H55)</f>
        <v>0</v>
      </c>
      <c r="I54" s="87">
        <f>SUM(I55)</f>
        <v>0</v>
      </c>
      <c r="J54" s="126">
        <f t="shared" ref="J54" si="17">SUM(J55)</f>
        <v>0</v>
      </c>
      <c r="K54" s="87">
        <f>SUM(K55)</f>
        <v>0</v>
      </c>
      <c r="L54" s="52"/>
      <c r="M54" s="134">
        <f t="shared" si="1"/>
        <v>0</v>
      </c>
      <c r="N54" s="55">
        <f t="shared" si="2"/>
        <v>0</v>
      </c>
    </row>
    <row r="55" spans="1:14" s="56" customFormat="1" ht="38.25" hidden="1">
      <c r="A55" s="60" t="s">
        <v>189</v>
      </c>
      <c r="B55" s="203" t="s">
        <v>0</v>
      </c>
      <c r="C55" s="203" t="s">
        <v>11</v>
      </c>
      <c r="D55" s="203" t="s">
        <v>26</v>
      </c>
      <c r="E55" s="203" t="s">
        <v>23</v>
      </c>
      <c r="F55" s="66" t="s">
        <v>110</v>
      </c>
      <c r="G55" s="101" t="s">
        <v>110</v>
      </c>
      <c r="H55" s="88">
        <v>0</v>
      </c>
      <c r="I55" s="219">
        <v>0</v>
      </c>
      <c r="J55" s="219">
        <v>0</v>
      </c>
      <c r="K55" s="89">
        <f>I55-J55</f>
        <v>0</v>
      </c>
      <c r="M55" s="134">
        <f t="shared" si="1"/>
        <v>0</v>
      </c>
      <c r="N55" s="55">
        <f t="shared" si="2"/>
        <v>0</v>
      </c>
    </row>
    <row r="56" spans="1:14" s="58" customFormat="1" ht="38.25">
      <c r="A56" s="84" t="s">
        <v>291</v>
      </c>
      <c r="B56" s="4" t="s">
        <v>0</v>
      </c>
      <c r="C56" s="4" t="s">
        <v>289</v>
      </c>
      <c r="D56" s="4" t="s">
        <v>290</v>
      </c>
      <c r="E56" s="4" t="s">
        <v>1</v>
      </c>
      <c r="F56" s="3" t="s">
        <v>110</v>
      </c>
      <c r="G56" s="70" t="s">
        <v>110</v>
      </c>
      <c r="H56" s="87">
        <f>SUM(H57:H58)</f>
        <v>11383578.949999999</v>
      </c>
      <c r="I56" s="87">
        <f>SUM(I57:I58)</f>
        <v>11383578.949999999</v>
      </c>
      <c r="J56" s="87">
        <f t="shared" ref="J56:K56" si="18">SUM(J57:J58)</f>
        <v>11380806.380000001</v>
      </c>
      <c r="K56" s="87">
        <f t="shared" si="18"/>
        <v>2772.5699999991339</v>
      </c>
      <c r="L56" s="52">
        <f>10522411.29-I57</f>
        <v>9953232.3399999999</v>
      </c>
      <c r="M56" s="134">
        <f t="shared" si="1"/>
        <v>0</v>
      </c>
      <c r="N56" s="55">
        <f t="shared" si="2"/>
        <v>2772.5699999984354</v>
      </c>
    </row>
    <row r="57" spans="1:14" s="56" customFormat="1">
      <c r="A57" s="400" t="s">
        <v>292</v>
      </c>
      <c r="B57" s="203" t="s">
        <v>0</v>
      </c>
      <c r="C57" s="203" t="s">
        <v>289</v>
      </c>
      <c r="D57" s="203" t="s">
        <v>290</v>
      </c>
      <c r="E57" s="203">
        <v>323</v>
      </c>
      <c r="F57" s="402" t="s">
        <v>323</v>
      </c>
      <c r="G57" s="94" t="s">
        <v>228</v>
      </c>
      <c r="H57" s="292">
        <v>569178.94999999995</v>
      </c>
      <c r="I57" s="292">
        <v>569178.94999999995</v>
      </c>
      <c r="J57" s="292">
        <f>11380806.38-J58</f>
        <v>569040.31000000052</v>
      </c>
      <c r="K57" s="89">
        <f>I57-J57</f>
        <v>138.63999999943189</v>
      </c>
      <c r="M57" s="134">
        <f t="shared" si="1"/>
        <v>0</v>
      </c>
      <c r="N57" s="55">
        <f t="shared" si="2"/>
        <v>138.63999999943189</v>
      </c>
    </row>
    <row r="58" spans="1:14" s="56" customFormat="1">
      <c r="A58" s="401"/>
      <c r="B58" s="203" t="s">
        <v>0</v>
      </c>
      <c r="C58" s="203" t="s">
        <v>289</v>
      </c>
      <c r="D58" s="203" t="s">
        <v>290</v>
      </c>
      <c r="E58" s="203">
        <v>323</v>
      </c>
      <c r="F58" s="403"/>
      <c r="G58" s="260" t="s">
        <v>227</v>
      </c>
      <c r="H58" s="293">
        <v>10814400</v>
      </c>
      <c r="I58" s="293">
        <v>10814400</v>
      </c>
      <c r="J58" s="292">
        <v>10811766.07</v>
      </c>
      <c r="K58" s="89">
        <f>I58-J58</f>
        <v>2633.929999999702</v>
      </c>
      <c r="M58" s="134">
        <f t="shared" si="1"/>
        <v>0</v>
      </c>
      <c r="N58" s="55">
        <f t="shared" si="2"/>
        <v>2633.929999999702</v>
      </c>
    </row>
    <row r="59" spans="1:14" s="58" customFormat="1" ht="38.25">
      <c r="A59" s="84" t="s">
        <v>145</v>
      </c>
      <c r="B59" s="4" t="s">
        <v>0</v>
      </c>
      <c r="C59" s="4" t="s">
        <v>27</v>
      </c>
      <c r="D59" s="4" t="s">
        <v>269</v>
      </c>
      <c r="E59" s="4" t="s">
        <v>1</v>
      </c>
      <c r="F59" s="3" t="s">
        <v>110</v>
      </c>
      <c r="G59" s="70" t="s">
        <v>110</v>
      </c>
      <c r="H59" s="255">
        <f>SUM(H60:H61)</f>
        <v>5162527</v>
      </c>
      <c r="I59" s="255">
        <f t="shared" ref="I59:J59" si="19">SUM(I60:I61)</f>
        <v>5162527</v>
      </c>
      <c r="J59" s="87">
        <f t="shared" si="19"/>
        <v>5162526.92</v>
      </c>
      <c r="K59" s="87">
        <f>SUM(K60:K61)</f>
        <v>8.0000000074505806E-2</v>
      </c>
      <c r="L59" s="52"/>
      <c r="M59" s="134">
        <f t="shared" si="1"/>
        <v>0</v>
      </c>
      <c r="N59" s="55">
        <f t="shared" si="2"/>
        <v>8.0000000074505806E-2</v>
      </c>
    </row>
    <row r="60" spans="1:14" s="56" customFormat="1" ht="21.75" customHeight="1">
      <c r="A60" s="400" t="s">
        <v>190</v>
      </c>
      <c r="B60" s="203" t="s">
        <v>0</v>
      </c>
      <c r="C60" s="203" t="s">
        <v>27</v>
      </c>
      <c r="D60" s="203" t="s">
        <v>269</v>
      </c>
      <c r="E60" s="203">
        <v>811</v>
      </c>
      <c r="F60" s="402" t="s">
        <v>268</v>
      </c>
      <c r="G60" s="94" t="s">
        <v>228</v>
      </c>
      <c r="H60" s="274">
        <v>51627</v>
      </c>
      <c r="I60" s="274">
        <v>51627</v>
      </c>
      <c r="J60" s="274">
        <v>51627</v>
      </c>
      <c r="K60" s="89">
        <f t="shared" ref="K60:K61" si="20">I60-J60</f>
        <v>0</v>
      </c>
      <c r="M60" s="134">
        <f t="shared" si="1"/>
        <v>0</v>
      </c>
      <c r="N60" s="55">
        <f t="shared" si="2"/>
        <v>0</v>
      </c>
    </row>
    <row r="61" spans="1:14" s="56" customFormat="1" ht="24.75" customHeight="1">
      <c r="A61" s="401"/>
      <c r="B61" s="203" t="s">
        <v>0</v>
      </c>
      <c r="C61" s="203" t="s">
        <v>27</v>
      </c>
      <c r="D61" s="203" t="s">
        <v>269</v>
      </c>
      <c r="E61" s="203">
        <v>811</v>
      </c>
      <c r="F61" s="403"/>
      <c r="G61" s="94" t="s">
        <v>227</v>
      </c>
      <c r="H61" s="274">
        <v>5110900</v>
      </c>
      <c r="I61" s="274">
        <v>5110900</v>
      </c>
      <c r="J61" s="274">
        <v>5110899.92</v>
      </c>
      <c r="K61" s="89">
        <f t="shared" si="20"/>
        <v>8.0000000074505806E-2</v>
      </c>
      <c r="M61" s="134">
        <f t="shared" si="1"/>
        <v>0</v>
      </c>
      <c r="N61" s="55">
        <f t="shared" si="2"/>
        <v>8.0000000074505806E-2</v>
      </c>
    </row>
    <row r="62" spans="1:14" s="58" customFormat="1" ht="25.5">
      <c r="A62" s="84" t="s">
        <v>146</v>
      </c>
      <c r="B62" s="4" t="s">
        <v>0</v>
      </c>
      <c r="C62" s="4" t="s">
        <v>27</v>
      </c>
      <c r="D62" s="4" t="s">
        <v>28</v>
      </c>
      <c r="E62" s="4" t="s">
        <v>1</v>
      </c>
      <c r="F62" s="3" t="s">
        <v>110</v>
      </c>
      <c r="G62" s="70" t="s">
        <v>110</v>
      </c>
      <c r="H62" s="87">
        <f>SUM(H63)</f>
        <v>4245900</v>
      </c>
      <c r="I62" s="87">
        <f>SUM(I63)</f>
        <v>4245900</v>
      </c>
      <c r="J62" s="126">
        <f t="shared" ref="J62" si="21">SUM(J63)</f>
        <v>4245900</v>
      </c>
      <c r="K62" s="87">
        <f>SUM(K63)</f>
        <v>0</v>
      </c>
      <c r="L62" s="52"/>
      <c r="M62" s="134">
        <f t="shared" si="1"/>
        <v>0</v>
      </c>
      <c r="N62" s="55">
        <f t="shared" si="2"/>
        <v>0</v>
      </c>
    </row>
    <row r="63" spans="1:14" s="56" customFormat="1">
      <c r="A63" s="60" t="s">
        <v>95</v>
      </c>
      <c r="B63" s="203" t="s">
        <v>0</v>
      </c>
      <c r="C63" s="203" t="s">
        <v>27</v>
      </c>
      <c r="D63" s="203" t="s">
        <v>28</v>
      </c>
      <c r="E63" s="203" t="s">
        <v>4</v>
      </c>
      <c r="F63" s="66" t="s">
        <v>110</v>
      </c>
      <c r="G63" s="101" t="s">
        <v>110</v>
      </c>
      <c r="H63" s="88">
        <v>4245900</v>
      </c>
      <c r="I63" s="88">
        <v>4245900</v>
      </c>
      <c r="J63" s="88">
        <v>4245900</v>
      </c>
      <c r="K63" s="89">
        <f>I63-J63</f>
        <v>0</v>
      </c>
      <c r="M63" s="134">
        <f t="shared" si="1"/>
        <v>0</v>
      </c>
      <c r="N63" s="55">
        <f t="shared" si="2"/>
        <v>0</v>
      </c>
    </row>
    <row r="64" spans="1:14" s="58" customFormat="1" ht="38.25">
      <c r="A64" s="84" t="s">
        <v>230</v>
      </c>
      <c r="B64" s="4" t="s">
        <v>0</v>
      </c>
      <c r="C64" s="4" t="s">
        <v>27</v>
      </c>
      <c r="D64" s="4" t="s">
        <v>29</v>
      </c>
      <c r="E64" s="4" t="s">
        <v>1</v>
      </c>
      <c r="F64" s="3" t="s">
        <v>110</v>
      </c>
      <c r="G64" s="70" t="s">
        <v>110</v>
      </c>
      <c r="H64" s="87">
        <f>SUM(H65)</f>
        <v>750000</v>
      </c>
      <c r="I64" s="87">
        <f>SUM(I65)</f>
        <v>750000</v>
      </c>
      <c r="J64" s="126">
        <f t="shared" ref="J64:J66" si="22">SUM(J65)</f>
        <v>750000</v>
      </c>
      <c r="K64" s="87">
        <f>SUM(K65)</f>
        <v>0</v>
      </c>
      <c r="L64" s="52"/>
      <c r="M64" s="134">
        <f t="shared" si="1"/>
        <v>0</v>
      </c>
      <c r="N64" s="55">
        <f t="shared" si="2"/>
        <v>0</v>
      </c>
    </row>
    <row r="65" spans="1:14" s="56" customFormat="1">
      <c r="A65" s="60" t="s">
        <v>95</v>
      </c>
      <c r="B65" s="203" t="s">
        <v>0</v>
      </c>
      <c r="C65" s="203" t="s">
        <v>27</v>
      </c>
      <c r="D65" s="203" t="s">
        <v>29</v>
      </c>
      <c r="E65" s="203" t="s">
        <v>4</v>
      </c>
      <c r="F65" s="66" t="s">
        <v>110</v>
      </c>
      <c r="G65" s="101" t="s">
        <v>110</v>
      </c>
      <c r="H65" s="88">
        <v>750000</v>
      </c>
      <c r="I65" s="88">
        <v>750000</v>
      </c>
      <c r="J65" s="88">
        <v>750000</v>
      </c>
      <c r="K65" s="89">
        <f>I65-J65</f>
        <v>0</v>
      </c>
      <c r="M65" s="134">
        <f t="shared" si="1"/>
        <v>0</v>
      </c>
      <c r="N65" s="55">
        <f t="shared" si="2"/>
        <v>0</v>
      </c>
    </row>
    <row r="66" spans="1:14" s="58" customFormat="1" ht="51" hidden="1">
      <c r="A66" s="84" t="s">
        <v>280</v>
      </c>
      <c r="B66" s="4" t="s">
        <v>0</v>
      </c>
      <c r="C66" s="4" t="s">
        <v>279</v>
      </c>
      <c r="D66" s="4">
        <v>2120500115</v>
      </c>
      <c r="E66" s="4" t="s">
        <v>1</v>
      </c>
      <c r="F66" s="3" t="s">
        <v>110</v>
      </c>
      <c r="G66" s="70" t="s">
        <v>110</v>
      </c>
      <c r="H66" s="87">
        <f>SUM(H67)</f>
        <v>0</v>
      </c>
      <c r="I66" s="87">
        <f>SUM(I67)</f>
        <v>0</v>
      </c>
      <c r="J66" s="126">
        <f t="shared" si="22"/>
        <v>0</v>
      </c>
      <c r="K66" s="87">
        <f>SUM(K67)</f>
        <v>0</v>
      </c>
      <c r="L66" s="52"/>
      <c r="M66" s="134">
        <f t="shared" si="1"/>
        <v>0</v>
      </c>
      <c r="N66" s="55">
        <f t="shared" si="2"/>
        <v>0</v>
      </c>
    </row>
    <row r="67" spans="1:14" s="56" customFormat="1" ht="25.5" hidden="1">
      <c r="A67" s="60" t="s">
        <v>210</v>
      </c>
      <c r="B67" s="203" t="s">
        <v>0</v>
      </c>
      <c r="C67" s="203" t="s">
        <v>279</v>
      </c>
      <c r="D67" s="203">
        <v>2120500115</v>
      </c>
      <c r="E67" s="203">
        <v>633</v>
      </c>
      <c r="F67" s="66" t="s">
        <v>110</v>
      </c>
      <c r="G67" s="101" t="s">
        <v>110</v>
      </c>
      <c r="H67" s="88">
        <v>0</v>
      </c>
      <c r="I67" s="219">
        <v>0</v>
      </c>
      <c r="J67" s="219">
        <v>0</v>
      </c>
      <c r="K67" s="89">
        <f>I67-J67</f>
        <v>0</v>
      </c>
      <c r="M67" s="134">
        <f t="shared" si="1"/>
        <v>0</v>
      </c>
      <c r="N67" s="55">
        <f t="shared" si="2"/>
        <v>0</v>
      </c>
    </row>
    <row r="68" spans="1:14" s="63" customFormat="1" ht="51">
      <c r="A68" s="84" t="s">
        <v>147</v>
      </c>
      <c r="B68" s="4" t="s">
        <v>0</v>
      </c>
      <c r="C68" s="4" t="s">
        <v>30</v>
      </c>
      <c r="D68" s="4" t="s">
        <v>31</v>
      </c>
      <c r="E68" s="4" t="s">
        <v>1</v>
      </c>
      <c r="F68" s="3" t="s">
        <v>110</v>
      </c>
      <c r="G68" s="70" t="s">
        <v>110</v>
      </c>
      <c r="H68" s="87">
        <f>SUM(H69:H70)</f>
        <v>213274000</v>
      </c>
      <c r="I68" s="87">
        <f>SUM(I69:I70)</f>
        <v>211959142.40000001</v>
      </c>
      <c r="J68" s="126">
        <f t="shared" ref="J68" si="23">SUM(J69:J70)</f>
        <v>211959101.63</v>
      </c>
      <c r="K68" s="87">
        <f>SUM(K69:K70)</f>
        <v>40.770000000018626</v>
      </c>
      <c r="M68" s="134">
        <f t="shared" si="1"/>
        <v>1314857.599999994</v>
      </c>
      <c r="N68" s="55">
        <f t="shared" si="2"/>
        <v>1314898.3700000048</v>
      </c>
    </row>
    <row r="69" spans="1:14" s="58" customFormat="1">
      <c r="A69" s="60" t="s">
        <v>95</v>
      </c>
      <c r="B69" s="203" t="s">
        <v>0</v>
      </c>
      <c r="C69" s="203" t="s">
        <v>30</v>
      </c>
      <c r="D69" s="203" t="s">
        <v>31</v>
      </c>
      <c r="E69" s="203" t="s">
        <v>4</v>
      </c>
      <c r="F69" s="145"/>
      <c r="G69" s="101" t="s">
        <v>110</v>
      </c>
      <c r="H69" s="88">
        <v>1058000</v>
      </c>
      <c r="I69" s="88">
        <v>1058000</v>
      </c>
      <c r="J69" s="219">
        <v>1057959.23</v>
      </c>
      <c r="K69" s="89">
        <f t="shared" ref="K69:K70" si="24">I69-J69</f>
        <v>40.770000000018626</v>
      </c>
      <c r="L69" s="52"/>
      <c r="M69" s="134">
        <f t="shared" si="1"/>
        <v>0</v>
      </c>
      <c r="N69" s="55">
        <f t="shared" si="2"/>
        <v>40.770000000018626</v>
      </c>
    </row>
    <row r="70" spans="1:14" s="56" customFormat="1" ht="25.5">
      <c r="A70" s="60" t="s">
        <v>191</v>
      </c>
      <c r="B70" s="203" t="s">
        <v>0</v>
      </c>
      <c r="C70" s="203" t="s">
        <v>30</v>
      </c>
      <c r="D70" s="203" t="s">
        <v>31</v>
      </c>
      <c r="E70" s="203" t="s">
        <v>32</v>
      </c>
      <c r="F70" s="145"/>
      <c r="G70" s="100" t="s">
        <v>110</v>
      </c>
      <c r="H70" s="88">
        <v>212216000</v>
      </c>
      <c r="I70" s="88">
        <v>210901142.40000001</v>
      </c>
      <c r="J70" s="252">
        <v>210901142.40000001</v>
      </c>
      <c r="K70" s="89">
        <f t="shared" si="24"/>
        <v>0</v>
      </c>
      <c r="M70" s="134">
        <f t="shared" si="1"/>
        <v>1314857.599999994</v>
      </c>
      <c r="N70" s="55">
        <f t="shared" si="2"/>
        <v>1314857.599999994</v>
      </c>
    </row>
    <row r="71" spans="1:14" s="58" customFormat="1">
      <c r="A71" s="84" t="s">
        <v>148</v>
      </c>
      <c r="B71" s="4" t="s">
        <v>0</v>
      </c>
      <c r="C71" s="4" t="s">
        <v>30</v>
      </c>
      <c r="D71" s="4" t="s">
        <v>33</v>
      </c>
      <c r="E71" s="4" t="s">
        <v>1</v>
      </c>
      <c r="F71" s="3" t="s">
        <v>110</v>
      </c>
      <c r="G71" s="70" t="s">
        <v>110</v>
      </c>
      <c r="H71" s="87">
        <f>SUM(H72:H72)</f>
        <v>21781250.18</v>
      </c>
      <c r="I71" s="87">
        <f>SUM(I72:I72)</f>
        <v>21781250.18</v>
      </c>
      <c r="J71" s="87">
        <f>SUM(J72:J72)</f>
        <v>21781250.18</v>
      </c>
      <c r="K71" s="87">
        <f>SUM(K72)</f>
        <v>0</v>
      </c>
      <c r="L71" s="52"/>
      <c r="M71" s="134">
        <f t="shared" si="1"/>
        <v>0</v>
      </c>
      <c r="N71" s="55">
        <f t="shared" si="2"/>
        <v>0</v>
      </c>
    </row>
    <row r="72" spans="1:14" s="56" customFormat="1">
      <c r="A72" s="60" t="s">
        <v>197</v>
      </c>
      <c r="B72" s="203" t="s">
        <v>0</v>
      </c>
      <c r="C72" s="203" t="s">
        <v>30</v>
      </c>
      <c r="D72" s="203" t="s">
        <v>33</v>
      </c>
      <c r="E72" s="203" t="s">
        <v>34</v>
      </c>
      <c r="F72" s="86" t="s">
        <v>270</v>
      </c>
      <c r="G72" s="94" t="s">
        <v>227</v>
      </c>
      <c r="H72" s="88">
        <v>21781250.18</v>
      </c>
      <c r="I72" s="88">
        <v>21781250.18</v>
      </c>
      <c r="J72" s="219">
        <v>21781250.18</v>
      </c>
      <c r="K72" s="89">
        <f>I72-J72</f>
        <v>0</v>
      </c>
      <c r="M72" s="134">
        <f t="shared" si="1"/>
        <v>0</v>
      </c>
      <c r="N72" s="55">
        <f t="shared" si="2"/>
        <v>0</v>
      </c>
    </row>
    <row r="73" spans="1:14" s="56" customFormat="1" ht="25.5">
      <c r="A73" s="84" t="s">
        <v>138</v>
      </c>
      <c r="B73" s="4" t="s">
        <v>0</v>
      </c>
      <c r="C73" s="4" t="s">
        <v>35</v>
      </c>
      <c r="D73" s="4" t="s">
        <v>36</v>
      </c>
      <c r="E73" s="4" t="s">
        <v>1</v>
      </c>
      <c r="F73" s="3" t="s">
        <v>110</v>
      </c>
      <c r="G73" s="70" t="s">
        <v>110</v>
      </c>
      <c r="H73" s="87">
        <f>SUM(H74:H92)</f>
        <v>4451812869.8800001</v>
      </c>
      <c r="I73" s="87">
        <f>SUM(I74:I92)</f>
        <v>4451686116.2799997</v>
      </c>
      <c r="J73" s="126">
        <f>SUM(J74:J92)</f>
        <v>4451307534.9899998</v>
      </c>
      <c r="K73" s="87">
        <f>SUM(K74:K92)</f>
        <v>378581.289999987</v>
      </c>
      <c r="M73" s="134">
        <f t="shared" si="1"/>
        <v>126753.60000038147</v>
      </c>
      <c r="N73" s="55">
        <f t="shared" si="2"/>
        <v>505334.89000034332</v>
      </c>
    </row>
    <row r="74" spans="1:14" s="56" customFormat="1">
      <c r="A74" s="60" t="s">
        <v>99</v>
      </c>
      <c r="B74" s="203" t="s">
        <v>0</v>
      </c>
      <c r="C74" s="203" t="s">
        <v>35</v>
      </c>
      <c r="D74" s="203" t="s">
        <v>36</v>
      </c>
      <c r="E74" s="203" t="s">
        <v>14</v>
      </c>
      <c r="F74" s="66" t="s">
        <v>110</v>
      </c>
      <c r="G74" s="101" t="s">
        <v>110</v>
      </c>
      <c r="H74" s="88">
        <v>505486149</v>
      </c>
      <c r="I74" s="88">
        <v>505486149</v>
      </c>
      <c r="J74" s="219">
        <v>505486149</v>
      </c>
      <c r="K74" s="89">
        <f t="shared" ref="K74:K92" si="25">I74-J74</f>
        <v>0</v>
      </c>
      <c r="M74" s="134">
        <f t="shared" si="1"/>
        <v>0</v>
      </c>
      <c r="N74" s="55">
        <f t="shared" si="2"/>
        <v>0</v>
      </c>
    </row>
    <row r="75" spans="1:14" s="56" customFormat="1" ht="15" customHeight="1">
      <c r="A75" s="211" t="s">
        <v>198</v>
      </c>
      <c r="B75" s="179" t="s">
        <v>0</v>
      </c>
      <c r="C75" s="213" t="s">
        <v>35</v>
      </c>
      <c r="D75" s="213" t="s">
        <v>36</v>
      </c>
      <c r="E75" s="214" t="s">
        <v>73</v>
      </c>
      <c r="F75" s="212" t="s">
        <v>110</v>
      </c>
      <c r="G75" s="94"/>
      <c r="H75" s="88">
        <v>129000</v>
      </c>
      <c r="I75" s="219">
        <v>129000</v>
      </c>
      <c r="J75" s="219">
        <v>129000</v>
      </c>
      <c r="K75" s="89">
        <f t="shared" si="25"/>
        <v>0</v>
      </c>
      <c r="M75" s="134">
        <f t="shared" si="1"/>
        <v>0</v>
      </c>
      <c r="N75" s="55">
        <f t="shared" si="2"/>
        <v>0</v>
      </c>
    </row>
    <row r="76" spans="1:14" s="56" customFormat="1" ht="25.5">
      <c r="A76" s="60" t="s">
        <v>192</v>
      </c>
      <c r="B76" s="203" t="s">
        <v>0</v>
      </c>
      <c r="C76" s="203" t="s">
        <v>35</v>
      </c>
      <c r="D76" s="203" t="s">
        <v>36</v>
      </c>
      <c r="E76" s="203" t="s">
        <v>15</v>
      </c>
      <c r="F76" s="66" t="s">
        <v>110</v>
      </c>
      <c r="G76" s="101" t="s">
        <v>110</v>
      </c>
      <c r="H76" s="88">
        <v>152806881</v>
      </c>
      <c r="I76" s="88">
        <v>152806881</v>
      </c>
      <c r="J76" s="219">
        <v>152806881</v>
      </c>
      <c r="K76" s="89">
        <f t="shared" si="25"/>
        <v>0</v>
      </c>
      <c r="M76" s="134">
        <f t="shared" si="1"/>
        <v>0</v>
      </c>
      <c r="N76" s="55">
        <f t="shared" si="2"/>
        <v>0</v>
      </c>
    </row>
    <row r="77" spans="1:14" s="56" customFormat="1" ht="15" customHeight="1">
      <c r="A77" s="408" t="s">
        <v>193</v>
      </c>
      <c r="B77" s="362" t="s">
        <v>0</v>
      </c>
      <c r="C77" s="362" t="s">
        <v>35</v>
      </c>
      <c r="D77" s="362" t="s">
        <v>36</v>
      </c>
      <c r="E77" s="362" t="s">
        <v>16</v>
      </c>
      <c r="F77" s="200" t="s">
        <v>110</v>
      </c>
      <c r="G77" s="94"/>
      <c r="H77" s="88">
        <v>4332970</v>
      </c>
      <c r="I77" s="88">
        <v>4332970</v>
      </c>
      <c r="J77" s="347">
        <v>4535586.3600000003</v>
      </c>
      <c r="K77" s="350">
        <f>I77+I78+I79-J77</f>
        <v>1538.6399999996647</v>
      </c>
      <c r="L77" s="134">
        <f>4535586.36-J77-J78-J79</f>
        <v>0</v>
      </c>
      <c r="M77" s="134">
        <f t="shared" si="1"/>
        <v>0</v>
      </c>
      <c r="N77" s="55">
        <f t="shared" si="2"/>
        <v>-202616.36000000034</v>
      </c>
    </row>
    <row r="78" spans="1:14" s="56" customFormat="1" ht="15" customHeight="1">
      <c r="A78" s="409"/>
      <c r="B78" s="363"/>
      <c r="C78" s="363"/>
      <c r="D78" s="363"/>
      <c r="E78" s="363"/>
      <c r="F78" s="323"/>
      <c r="G78" s="94" t="s">
        <v>228</v>
      </c>
      <c r="H78" s="88">
        <v>89155</v>
      </c>
      <c r="I78" s="88">
        <v>89155</v>
      </c>
      <c r="J78" s="348"/>
      <c r="K78" s="351"/>
      <c r="L78" s="134"/>
      <c r="M78" s="134">
        <f t="shared" si="1"/>
        <v>0</v>
      </c>
      <c r="N78" s="55">
        <f t="shared" si="2"/>
        <v>89155</v>
      </c>
    </row>
    <row r="79" spans="1:14" s="56" customFormat="1" ht="15" customHeight="1">
      <c r="A79" s="410"/>
      <c r="B79" s="364"/>
      <c r="C79" s="364"/>
      <c r="D79" s="364"/>
      <c r="E79" s="364"/>
      <c r="F79" s="323"/>
      <c r="G79" s="94" t="s">
        <v>227</v>
      </c>
      <c r="H79" s="88">
        <v>115000</v>
      </c>
      <c r="I79" s="88">
        <v>115000</v>
      </c>
      <c r="J79" s="349"/>
      <c r="K79" s="352"/>
      <c r="L79" s="134"/>
      <c r="M79" s="134">
        <f t="shared" si="1"/>
        <v>0</v>
      </c>
      <c r="N79" s="55">
        <f t="shared" si="2"/>
        <v>115000</v>
      </c>
    </row>
    <row r="80" spans="1:14" s="56" customFormat="1" ht="25.5">
      <c r="A80" s="60" t="s">
        <v>199</v>
      </c>
      <c r="B80" s="203" t="s">
        <v>0</v>
      </c>
      <c r="C80" s="203" t="s">
        <v>35</v>
      </c>
      <c r="D80" s="203" t="s">
        <v>36</v>
      </c>
      <c r="E80" s="203" t="s">
        <v>37</v>
      </c>
      <c r="F80" s="66" t="s">
        <v>110</v>
      </c>
      <c r="G80" s="101" t="s">
        <v>110</v>
      </c>
      <c r="H80" s="88">
        <v>44969828</v>
      </c>
      <c r="I80" s="88">
        <v>44965838.399999999</v>
      </c>
      <c r="J80" s="219">
        <v>44912535.200000003</v>
      </c>
      <c r="K80" s="89">
        <f t="shared" si="25"/>
        <v>53303.19999999553</v>
      </c>
      <c r="M80" s="134">
        <f t="shared" si="1"/>
        <v>3989.6000000014901</v>
      </c>
      <c r="N80" s="55">
        <f t="shared" si="2"/>
        <v>57292.79999999702</v>
      </c>
    </row>
    <row r="81" spans="1:14" s="215" customFormat="1">
      <c r="A81" s="414" t="s">
        <v>95</v>
      </c>
      <c r="B81" s="411" t="s">
        <v>0</v>
      </c>
      <c r="C81" s="362" t="s">
        <v>35</v>
      </c>
      <c r="D81" s="362" t="s">
        <v>36</v>
      </c>
      <c r="E81" s="362" t="s">
        <v>4</v>
      </c>
      <c r="F81" s="200" t="s">
        <v>110</v>
      </c>
      <c r="G81" s="94"/>
      <c r="H81" s="88">
        <f>111958171.88-H82-H83</f>
        <v>108562326.88</v>
      </c>
      <c r="I81" s="88">
        <f>111958171.88-I82-I83</f>
        <v>108562326.88</v>
      </c>
      <c r="J81" s="356">
        <v>111889368.42</v>
      </c>
      <c r="K81" s="353">
        <f>I81+I82+I83-J81</f>
        <v>68803.459999993443</v>
      </c>
      <c r="L81" s="216">
        <f>111889368.42-J81-J82-J83</f>
        <v>0</v>
      </c>
      <c r="M81" s="134">
        <f t="shared" si="1"/>
        <v>0</v>
      </c>
      <c r="N81" s="55">
        <f t="shared" si="2"/>
        <v>-3327041.5400000066</v>
      </c>
    </row>
    <row r="82" spans="1:14" s="215" customFormat="1">
      <c r="A82" s="415"/>
      <c r="B82" s="412"/>
      <c r="C82" s="363"/>
      <c r="D82" s="363"/>
      <c r="E82" s="363"/>
      <c r="F82" s="323"/>
      <c r="G82" s="94" t="s">
        <v>228</v>
      </c>
      <c r="H82" s="88">
        <v>510845</v>
      </c>
      <c r="I82" s="88">
        <v>510845</v>
      </c>
      <c r="J82" s="357"/>
      <c r="K82" s="354"/>
      <c r="M82" s="134">
        <f t="shared" si="1"/>
        <v>0</v>
      </c>
      <c r="N82" s="55">
        <f t="shared" si="2"/>
        <v>510845</v>
      </c>
    </row>
    <row r="83" spans="1:14" s="215" customFormat="1">
      <c r="A83" s="416"/>
      <c r="B83" s="413"/>
      <c r="C83" s="364"/>
      <c r="D83" s="364"/>
      <c r="E83" s="364"/>
      <c r="F83" s="323"/>
      <c r="G83" s="94" t="s">
        <v>227</v>
      </c>
      <c r="H83" s="88">
        <v>2885000</v>
      </c>
      <c r="I83" s="88">
        <v>2885000</v>
      </c>
      <c r="J83" s="358"/>
      <c r="K83" s="355"/>
      <c r="M83" s="134">
        <f t="shared" ref="M83:M146" si="26">H83-I83</f>
        <v>0</v>
      </c>
      <c r="N83" s="55">
        <f t="shared" si="2"/>
        <v>2885000</v>
      </c>
    </row>
    <row r="84" spans="1:14" s="56" customFormat="1">
      <c r="A84" s="60" t="s">
        <v>194</v>
      </c>
      <c r="B84" s="203" t="s">
        <v>0</v>
      </c>
      <c r="C84" s="203" t="s">
        <v>35</v>
      </c>
      <c r="D84" s="203" t="s">
        <v>36</v>
      </c>
      <c r="E84" s="203" t="s">
        <v>17</v>
      </c>
      <c r="F84" s="66" t="s">
        <v>110</v>
      </c>
      <c r="G84" s="101" t="s">
        <v>110</v>
      </c>
      <c r="H84" s="88">
        <v>24586367</v>
      </c>
      <c r="I84" s="88">
        <v>24586367</v>
      </c>
      <c r="J84" s="219">
        <v>24331431.010000002</v>
      </c>
      <c r="K84" s="89">
        <f t="shared" si="25"/>
        <v>254935.98999999836</v>
      </c>
      <c r="M84" s="134">
        <f t="shared" si="26"/>
        <v>0</v>
      </c>
      <c r="N84" s="55">
        <f t="shared" ref="N84:N147" si="27">H84-J84</f>
        <v>254935.98999999836</v>
      </c>
    </row>
    <row r="85" spans="1:14" s="196" customFormat="1" ht="25.5" hidden="1">
      <c r="A85" s="60" t="s">
        <v>294</v>
      </c>
      <c r="B85" s="203" t="s">
        <v>0</v>
      </c>
      <c r="C85" s="203" t="s">
        <v>35</v>
      </c>
      <c r="D85" s="203" t="s">
        <v>36</v>
      </c>
      <c r="E85" s="203">
        <v>414</v>
      </c>
      <c r="F85" s="66"/>
      <c r="G85" s="101"/>
      <c r="H85" s="88">
        <v>0</v>
      </c>
      <c r="I85" s="88">
        <v>0</v>
      </c>
      <c r="J85" s="219">
        <v>0</v>
      </c>
      <c r="K85" s="195">
        <f>I85-J85</f>
        <v>0</v>
      </c>
      <c r="M85" s="134">
        <f t="shared" si="26"/>
        <v>0</v>
      </c>
      <c r="N85" s="55">
        <f t="shared" si="27"/>
        <v>0</v>
      </c>
    </row>
    <row r="86" spans="1:14" s="56" customFormat="1" ht="25.5">
      <c r="A86" s="60" t="s">
        <v>191</v>
      </c>
      <c r="B86" s="203" t="s">
        <v>0</v>
      </c>
      <c r="C86" s="203" t="s">
        <v>35</v>
      </c>
      <c r="D86" s="203" t="s">
        <v>36</v>
      </c>
      <c r="E86" s="203" t="s">
        <v>32</v>
      </c>
      <c r="F86" s="61" t="s">
        <v>110</v>
      </c>
      <c r="G86" s="100" t="s">
        <v>110</v>
      </c>
      <c r="H86" s="88">
        <v>736584</v>
      </c>
      <c r="I86" s="88">
        <v>613820</v>
      </c>
      <c r="J86" s="252">
        <v>613820</v>
      </c>
      <c r="K86" s="89">
        <f t="shared" si="25"/>
        <v>0</v>
      </c>
      <c r="M86" s="134">
        <f t="shared" si="26"/>
        <v>122764</v>
      </c>
      <c r="N86" s="55">
        <f t="shared" si="27"/>
        <v>122764</v>
      </c>
    </row>
    <row r="87" spans="1:14" s="56" customFormat="1" ht="38.25">
      <c r="A87" s="60" t="s">
        <v>200</v>
      </c>
      <c r="B87" s="203" t="s">
        <v>0</v>
      </c>
      <c r="C87" s="203" t="s">
        <v>35</v>
      </c>
      <c r="D87" s="203" t="s">
        <v>36</v>
      </c>
      <c r="E87" s="203" t="s">
        <v>38</v>
      </c>
      <c r="F87" s="66" t="s">
        <v>110</v>
      </c>
      <c r="G87" s="101" t="s">
        <v>110</v>
      </c>
      <c r="H87" s="88">
        <v>3583470101</v>
      </c>
      <c r="I87" s="88">
        <v>3583470101</v>
      </c>
      <c r="J87" s="88">
        <v>3583470101</v>
      </c>
      <c r="K87" s="89">
        <f t="shared" si="25"/>
        <v>0</v>
      </c>
      <c r="M87" s="134">
        <f t="shared" si="26"/>
        <v>0</v>
      </c>
      <c r="N87" s="55">
        <f t="shared" si="27"/>
        <v>0</v>
      </c>
    </row>
    <row r="88" spans="1:14" s="56" customFormat="1">
      <c r="A88" s="60" t="s">
        <v>201</v>
      </c>
      <c r="B88" s="203" t="s">
        <v>0</v>
      </c>
      <c r="C88" s="203" t="s">
        <v>35</v>
      </c>
      <c r="D88" s="203" t="s">
        <v>36</v>
      </c>
      <c r="E88" s="203" t="s">
        <v>39</v>
      </c>
      <c r="F88" s="66" t="s">
        <v>110</v>
      </c>
      <c r="G88" s="101" t="s">
        <v>110</v>
      </c>
      <c r="H88" s="88">
        <v>21113251</v>
      </c>
      <c r="I88" s="88">
        <v>21113251</v>
      </c>
      <c r="J88" s="88">
        <v>21113251</v>
      </c>
      <c r="K88" s="89">
        <f t="shared" si="25"/>
        <v>0</v>
      </c>
      <c r="M88" s="134">
        <f t="shared" si="26"/>
        <v>0</v>
      </c>
      <c r="N88" s="55">
        <f t="shared" si="27"/>
        <v>0</v>
      </c>
    </row>
    <row r="89" spans="1:14" s="56" customFormat="1" ht="25.5">
      <c r="A89" s="60" t="s">
        <v>205</v>
      </c>
      <c r="B89" s="203" t="s">
        <v>0</v>
      </c>
      <c r="C89" s="203" t="s">
        <v>35</v>
      </c>
      <c r="D89" s="203" t="s">
        <v>36</v>
      </c>
      <c r="E89" s="203">
        <v>831</v>
      </c>
      <c r="F89" s="66"/>
      <c r="G89" s="101"/>
      <c r="H89" s="88">
        <v>10000</v>
      </c>
      <c r="I89" s="88">
        <v>10000</v>
      </c>
      <c r="J89" s="219">
        <v>10000</v>
      </c>
      <c r="K89" s="89">
        <f t="shared" si="25"/>
        <v>0</v>
      </c>
      <c r="M89" s="134">
        <f t="shared" si="26"/>
        <v>0</v>
      </c>
      <c r="N89" s="55">
        <f t="shared" si="27"/>
        <v>0</v>
      </c>
    </row>
    <row r="90" spans="1:14" s="56" customFormat="1">
      <c r="A90" s="60" t="s">
        <v>195</v>
      </c>
      <c r="B90" s="203" t="s">
        <v>0</v>
      </c>
      <c r="C90" s="203" t="s">
        <v>35</v>
      </c>
      <c r="D90" s="203" t="s">
        <v>36</v>
      </c>
      <c r="E90" s="203" t="s">
        <v>18</v>
      </c>
      <c r="F90" s="66" t="s">
        <v>110</v>
      </c>
      <c r="G90" s="101" t="s">
        <v>110</v>
      </c>
      <c r="H90" s="88">
        <v>1946343</v>
      </c>
      <c r="I90" s="88">
        <v>1946343</v>
      </c>
      <c r="J90" s="88">
        <v>1946343</v>
      </c>
      <c r="K90" s="89">
        <f t="shared" si="25"/>
        <v>0</v>
      </c>
      <c r="M90" s="134">
        <f t="shared" si="26"/>
        <v>0</v>
      </c>
      <c r="N90" s="55">
        <f t="shared" si="27"/>
        <v>0</v>
      </c>
    </row>
    <row r="91" spans="1:14" s="58" customFormat="1">
      <c r="A91" s="60" t="s">
        <v>196</v>
      </c>
      <c r="B91" s="203" t="s">
        <v>0</v>
      </c>
      <c r="C91" s="203" t="s">
        <v>35</v>
      </c>
      <c r="D91" s="203" t="s">
        <v>36</v>
      </c>
      <c r="E91" s="203" t="s">
        <v>19</v>
      </c>
      <c r="F91" s="66" t="s">
        <v>110</v>
      </c>
      <c r="G91" s="101" t="s">
        <v>110</v>
      </c>
      <c r="H91" s="88">
        <v>63069</v>
      </c>
      <c r="I91" s="88">
        <v>63069</v>
      </c>
      <c r="J91" s="88">
        <v>63069</v>
      </c>
      <c r="K91" s="89">
        <f t="shared" si="25"/>
        <v>0</v>
      </c>
      <c r="L91" s="52"/>
      <c r="M91" s="134">
        <f t="shared" si="26"/>
        <v>0</v>
      </c>
      <c r="N91" s="55">
        <f t="shared" si="27"/>
        <v>0</v>
      </c>
    </row>
    <row r="92" spans="1:14" s="56" customFormat="1" hidden="1">
      <c r="A92" s="60" t="s">
        <v>202</v>
      </c>
      <c r="B92" s="203" t="s">
        <v>0</v>
      </c>
      <c r="C92" s="203" t="s">
        <v>35</v>
      </c>
      <c r="D92" s="203" t="s">
        <v>36</v>
      </c>
      <c r="E92" s="203" t="s">
        <v>40</v>
      </c>
      <c r="F92" s="66" t="s">
        <v>110</v>
      </c>
      <c r="G92" s="101" t="s">
        <v>110</v>
      </c>
      <c r="H92" s="88">
        <v>0</v>
      </c>
      <c r="I92" s="88">
        <v>0</v>
      </c>
      <c r="J92" s="219">
        <v>0</v>
      </c>
      <c r="K92" s="89">
        <f t="shared" si="25"/>
        <v>0</v>
      </c>
      <c r="M92" s="134">
        <f t="shared" si="26"/>
        <v>0</v>
      </c>
      <c r="N92" s="55">
        <f t="shared" si="27"/>
        <v>0</v>
      </c>
    </row>
    <row r="93" spans="1:14" s="58" customFormat="1" ht="63.75">
      <c r="A93" s="84" t="s">
        <v>149</v>
      </c>
      <c r="B93" s="4" t="s">
        <v>0</v>
      </c>
      <c r="C93" s="4" t="s">
        <v>35</v>
      </c>
      <c r="D93" s="4" t="s">
        <v>41</v>
      </c>
      <c r="E93" s="4" t="s">
        <v>1</v>
      </c>
      <c r="F93" s="3" t="s">
        <v>110</v>
      </c>
      <c r="G93" s="70" t="s">
        <v>110</v>
      </c>
      <c r="H93" s="87">
        <f>SUM(H94)</f>
        <v>8957400</v>
      </c>
      <c r="I93" s="87">
        <f>SUM(I94)</f>
        <v>8561803.4000000004</v>
      </c>
      <c r="J93" s="126">
        <f>SUM(J94)</f>
        <v>8561803.4000000004</v>
      </c>
      <c r="K93" s="87">
        <f>SUM(K94)</f>
        <v>0</v>
      </c>
      <c r="L93" s="52"/>
      <c r="M93" s="134">
        <f t="shared" si="26"/>
        <v>395596.59999999963</v>
      </c>
      <c r="N93" s="55">
        <f t="shared" si="27"/>
        <v>395596.59999999963</v>
      </c>
    </row>
    <row r="94" spans="1:14" s="56" customFormat="1" ht="25.5">
      <c r="A94" s="60" t="s">
        <v>203</v>
      </c>
      <c r="B94" s="203" t="s">
        <v>0</v>
      </c>
      <c r="C94" s="203" t="s">
        <v>35</v>
      </c>
      <c r="D94" s="203" t="s">
        <v>41</v>
      </c>
      <c r="E94" s="203" t="s">
        <v>42</v>
      </c>
      <c r="F94" s="66" t="s">
        <v>110</v>
      </c>
      <c r="G94" s="101" t="s">
        <v>110</v>
      </c>
      <c r="H94" s="88">
        <v>8957400</v>
      </c>
      <c r="I94" s="88">
        <v>8561803.4000000004</v>
      </c>
      <c r="J94" s="88">
        <v>8561803.4000000004</v>
      </c>
      <c r="K94" s="89">
        <f>I94-J94</f>
        <v>0</v>
      </c>
      <c r="M94" s="134">
        <f t="shared" si="26"/>
        <v>395596.59999999963</v>
      </c>
      <c r="N94" s="55">
        <f t="shared" si="27"/>
        <v>395596.59999999963</v>
      </c>
    </row>
    <row r="95" spans="1:14" s="58" customFormat="1">
      <c r="A95" s="84" t="s">
        <v>281</v>
      </c>
      <c r="B95" s="4" t="s">
        <v>0</v>
      </c>
      <c r="C95" s="4" t="s">
        <v>43</v>
      </c>
      <c r="D95" s="4">
        <v>1620215300</v>
      </c>
      <c r="E95" s="4" t="s">
        <v>1</v>
      </c>
      <c r="F95" s="3" t="s">
        <v>110</v>
      </c>
      <c r="G95" s="70" t="s">
        <v>110</v>
      </c>
      <c r="H95" s="87">
        <f>SUM(H96)</f>
        <v>31742300</v>
      </c>
      <c r="I95" s="87">
        <f>SUM(I96)</f>
        <v>31742300</v>
      </c>
      <c r="J95" s="126">
        <f>SUM(J96)</f>
        <v>31742300</v>
      </c>
      <c r="K95" s="87">
        <f>SUM(K96)</f>
        <v>0</v>
      </c>
      <c r="L95" s="52"/>
      <c r="M95" s="134">
        <f t="shared" si="26"/>
        <v>0</v>
      </c>
      <c r="N95" s="55">
        <f t="shared" si="27"/>
        <v>0</v>
      </c>
    </row>
    <row r="96" spans="1:14" s="56" customFormat="1">
      <c r="A96" s="60" t="s">
        <v>204</v>
      </c>
      <c r="B96" s="203" t="s">
        <v>0</v>
      </c>
      <c r="C96" s="203">
        <v>1003</v>
      </c>
      <c r="D96" s="203">
        <v>1620215300</v>
      </c>
      <c r="E96" s="203">
        <v>322</v>
      </c>
      <c r="F96" s="66" t="s">
        <v>110</v>
      </c>
      <c r="G96" s="101" t="s">
        <v>110</v>
      </c>
      <c r="H96" s="88">
        <v>31742300</v>
      </c>
      <c r="I96" s="88">
        <v>31742300</v>
      </c>
      <c r="J96" s="219">
        <v>31742300</v>
      </c>
      <c r="K96" s="89">
        <f>I96-J96</f>
        <v>0</v>
      </c>
      <c r="M96" s="134">
        <f t="shared" si="26"/>
        <v>0</v>
      </c>
      <c r="N96" s="55">
        <f t="shared" si="27"/>
        <v>0</v>
      </c>
    </row>
    <row r="97" spans="1:14" s="58" customFormat="1" ht="63.75">
      <c r="A97" s="84" t="s">
        <v>150</v>
      </c>
      <c r="B97" s="4" t="s">
        <v>0</v>
      </c>
      <c r="C97" s="4" t="s">
        <v>43</v>
      </c>
      <c r="D97" s="4" t="s">
        <v>45</v>
      </c>
      <c r="E97" s="4" t="s">
        <v>1</v>
      </c>
      <c r="F97" s="3" t="s">
        <v>110</v>
      </c>
      <c r="G97" s="70" t="s">
        <v>110</v>
      </c>
      <c r="H97" s="87">
        <f>SUM(H98)</f>
        <v>13273200</v>
      </c>
      <c r="I97" s="87">
        <f>SUM(I98)</f>
        <v>13273200</v>
      </c>
      <c r="J97" s="126">
        <f t="shared" ref="J97" si="28">SUM(J98)</f>
        <v>13273200</v>
      </c>
      <c r="K97" s="87">
        <f>SUM(K98)</f>
        <v>0</v>
      </c>
      <c r="L97" s="52"/>
      <c r="M97" s="134">
        <f t="shared" si="26"/>
        <v>0</v>
      </c>
      <c r="N97" s="55">
        <f t="shared" si="27"/>
        <v>0</v>
      </c>
    </row>
    <row r="98" spans="1:14" s="56" customFormat="1">
      <c r="A98" s="143" t="s">
        <v>204</v>
      </c>
      <c r="B98" s="203" t="s">
        <v>0</v>
      </c>
      <c r="C98" s="203" t="s">
        <v>43</v>
      </c>
      <c r="D98" s="203" t="s">
        <v>45</v>
      </c>
      <c r="E98" s="203" t="s">
        <v>44</v>
      </c>
      <c r="F98" s="90" t="s">
        <v>282</v>
      </c>
      <c r="G98" s="94" t="s">
        <v>227</v>
      </c>
      <c r="H98" s="88">
        <v>13273200</v>
      </c>
      <c r="I98" s="88">
        <v>13273200</v>
      </c>
      <c r="J98" s="219">
        <v>13273200</v>
      </c>
      <c r="K98" s="89">
        <f>I98-J98</f>
        <v>0</v>
      </c>
      <c r="M98" s="134">
        <f t="shared" si="26"/>
        <v>0</v>
      </c>
      <c r="N98" s="55">
        <f t="shared" si="27"/>
        <v>0</v>
      </c>
    </row>
    <row r="99" spans="1:14" s="58" customFormat="1" ht="28.5" customHeight="1">
      <c r="A99" s="84" t="s">
        <v>151</v>
      </c>
      <c r="B99" s="4" t="s">
        <v>0</v>
      </c>
      <c r="C99" s="4" t="s">
        <v>43</v>
      </c>
      <c r="D99" s="4" t="s">
        <v>46</v>
      </c>
      <c r="E99" s="4" t="s">
        <v>1</v>
      </c>
      <c r="F99" s="3" t="s">
        <v>110</v>
      </c>
      <c r="G99" s="70" t="s">
        <v>110</v>
      </c>
      <c r="H99" s="87">
        <f>SUM(H100:H100)</f>
        <v>31742300</v>
      </c>
      <c r="I99" s="87">
        <f>SUM(I100:I100)</f>
        <v>31742300</v>
      </c>
      <c r="J99" s="87">
        <f>SUM(J100:J100)</f>
        <v>31742300</v>
      </c>
      <c r="K99" s="87">
        <f>SUM(K100:K100)</f>
        <v>0</v>
      </c>
      <c r="L99" s="52"/>
      <c r="M99" s="134">
        <f t="shared" si="26"/>
        <v>0</v>
      </c>
      <c r="N99" s="55">
        <f t="shared" si="27"/>
        <v>0</v>
      </c>
    </row>
    <row r="100" spans="1:14" s="56" customFormat="1">
      <c r="A100" s="143" t="s">
        <v>204</v>
      </c>
      <c r="B100" s="203" t="s">
        <v>0</v>
      </c>
      <c r="C100" s="203" t="s">
        <v>43</v>
      </c>
      <c r="D100" s="203" t="s">
        <v>46</v>
      </c>
      <c r="E100" s="203" t="s">
        <v>44</v>
      </c>
      <c r="F100" s="86" t="s">
        <v>283</v>
      </c>
      <c r="G100" s="94" t="s">
        <v>227</v>
      </c>
      <c r="H100" s="88">
        <v>31742300</v>
      </c>
      <c r="I100" s="88">
        <v>31742300</v>
      </c>
      <c r="J100" s="219">
        <v>31742300</v>
      </c>
      <c r="K100" s="89">
        <f>I100-J100</f>
        <v>0</v>
      </c>
      <c r="M100" s="134">
        <f t="shared" si="26"/>
        <v>0</v>
      </c>
      <c r="N100" s="55">
        <f t="shared" si="27"/>
        <v>0</v>
      </c>
    </row>
    <row r="101" spans="1:14" s="58" customFormat="1" ht="38.25">
      <c r="A101" s="84" t="s">
        <v>152</v>
      </c>
      <c r="B101" s="4" t="s">
        <v>0</v>
      </c>
      <c r="C101" s="4" t="s">
        <v>43</v>
      </c>
      <c r="D101" s="4" t="s">
        <v>47</v>
      </c>
      <c r="E101" s="4" t="s">
        <v>1</v>
      </c>
      <c r="F101" s="3" t="s">
        <v>110</v>
      </c>
      <c r="G101" s="70" t="s">
        <v>110</v>
      </c>
      <c r="H101" s="87">
        <f>SUM(H102:H102)</f>
        <v>204799200</v>
      </c>
      <c r="I101" s="87">
        <f>SUM(I102:I102)</f>
        <v>204799200</v>
      </c>
      <c r="J101" s="87">
        <f>SUM(J102:J102)</f>
        <v>204799200</v>
      </c>
      <c r="K101" s="87">
        <f>SUM(K102:K102)</f>
        <v>0</v>
      </c>
      <c r="L101" s="52"/>
      <c r="M101" s="134">
        <f t="shared" si="26"/>
        <v>0</v>
      </c>
      <c r="N101" s="55">
        <f t="shared" si="27"/>
        <v>0</v>
      </c>
    </row>
    <row r="102" spans="1:14" s="57" customFormat="1">
      <c r="A102" s="143" t="s">
        <v>204</v>
      </c>
      <c r="B102" s="203" t="s">
        <v>0</v>
      </c>
      <c r="C102" s="203" t="s">
        <v>43</v>
      </c>
      <c r="D102" s="203" t="s">
        <v>47</v>
      </c>
      <c r="E102" s="203" t="s">
        <v>44</v>
      </c>
      <c r="F102" s="86" t="s">
        <v>284</v>
      </c>
      <c r="G102" s="94" t="s">
        <v>227</v>
      </c>
      <c r="H102" s="88">
        <v>204799200</v>
      </c>
      <c r="I102" s="88">
        <v>204799200</v>
      </c>
      <c r="J102" s="219">
        <v>204799200</v>
      </c>
      <c r="K102" s="89">
        <f>I102-J102</f>
        <v>0</v>
      </c>
      <c r="L102" s="62"/>
      <c r="M102" s="134">
        <f t="shared" si="26"/>
        <v>0</v>
      </c>
      <c r="N102" s="55">
        <f t="shared" si="27"/>
        <v>0</v>
      </c>
    </row>
    <row r="103" spans="1:14" s="193" customFormat="1" ht="38.25">
      <c r="A103" s="84" t="s">
        <v>311</v>
      </c>
      <c r="B103" s="4" t="s">
        <v>0</v>
      </c>
      <c r="C103" s="4" t="s">
        <v>43</v>
      </c>
      <c r="D103" s="4" t="s">
        <v>305</v>
      </c>
      <c r="E103" s="4" t="s">
        <v>1</v>
      </c>
      <c r="F103" s="3" t="s">
        <v>110</v>
      </c>
      <c r="G103" s="70" t="s">
        <v>110</v>
      </c>
      <c r="H103" s="87">
        <f>SUM(H104:H104)</f>
        <v>980783</v>
      </c>
      <c r="I103" s="87">
        <f>SUM(I104:I104)</f>
        <v>980783</v>
      </c>
      <c r="J103" s="126">
        <f>SUM(J104:J104)</f>
        <v>671835.96</v>
      </c>
      <c r="K103" s="297">
        <f>SUM(K104:K104)</f>
        <v>308947.04000000004</v>
      </c>
      <c r="L103" s="192"/>
      <c r="M103" s="134">
        <f t="shared" si="26"/>
        <v>0</v>
      </c>
      <c r="N103" s="55">
        <f t="shared" si="27"/>
        <v>308947.04000000004</v>
      </c>
    </row>
    <row r="104" spans="1:14" s="57" customFormat="1" ht="25.5">
      <c r="A104" s="85" t="s">
        <v>292</v>
      </c>
      <c r="B104" s="203" t="s">
        <v>0</v>
      </c>
      <c r="C104" s="203" t="s">
        <v>43</v>
      </c>
      <c r="D104" s="203" t="s">
        <v>305</v>
      </c>
      <c r="E104" s="203">
        <v>323</v>
      </c>
      <c r="F104" s="86"/>
      <c r="G104" s="94"/>
      <c r="H104" s="88">
        <v>980783</v>
      </c>
      <c r="I104" s="88">
        <v>980783</v>
      </c>
      <c r="J104" s="219">
        <v>671835.96</v>
      </c>
      <c r="K104" s="89">
        <f>I104-J104</f>
        <v>308947.04000000004</v>
      </c>
      <c r="L104" s="294">
        <v>45809</v>
      </c>
      <c r="M104" s="134">
        <f t="shared" si="26"/>
        <v>0</v>
      </c>
      <c r="N104" s="55">
        <f t="shared" si="27"/>
        <v>308947.04000000004</v>
      </c>
    </row>
    <row r="105" spans="1:14" ht="25.5">
      <c r="A105" s="84" t="s">
        <v>153</v>
      </c>
      <c r="B105" s="4" t="s">
        <v>0</v>
      </c>
      <c r="C105" s="4" t="s">
        <v>43</v>
      </c>
      <c r="D105" s="4" t="s">
        <v>48</v>
      </c>
      <c r="E105" s="4" t="s">
        <v>1</v>
      </c>
      <c r="F105" s="3" t="s">
        <v>110</v>
      </c>
      <c r="G105" s="70" t="s">
        <v>110</v>
      </c>
      <c r="H105" s="87">
        <f>SUM(H106:H107)</f>
        <v>17002200</v>
      </c>
      <c r="I105" s="87">
        <f t="shared" ref="I105:J105" si="29">SUM(I106:I107)</f>
        <v>16991438.690000001</v>
      </c>
      <c r="J105" s="87">
        <f t="shared" si="29"/>
        <v>16972036.449999999</v>
      </c>
      <c r="K105" s="87">
        <f>SUM(K106:K107)</f>
        <v>19402.240000002988</v>
      </c>
      <c r="M105" s="134">
        <f t="shared" si="26"/>
        <v>10761.309999998659</v>
      </c>
      <c r="N105" s="55">
        <f t="shared" si="27"/>
        <v>30163.550000000745</v>
      </c>
    </row>
    <row r="106" spans="1:14" s="93" customFormat="1">
      <c r="A106" s="298" t="s">
        <v>95</v>
      </c>
      <c r="B106" s="203" t="s">
        <v>0</v>
      </c>
      <c r="C106" s="203" t="s">
        <v>43</v>
      </c>
      <c r="D106" s="203" t="s">
        <v>48</v>
      </c>
      <c r="E106" s="203" t="s">
        <v>4</v>
      </c>
      <c r="F106" s="402" t="s">
        <v>265</v>
      </c>
      <c r="G106" s="296" t="s">
        <v>227</v>
      </c>
      <c r="H106" s="88">
        <v>82800</v>
      </c>
      <c r="I106" s="88">
        <v>79790.52</v>
      </c>
      <c r="J106" s="252">
        <v>79138.23</v>
      </c>
      <c r="K106" s="89">
        <f t="shared" ref="K106:K107" si="30">I106-J106</f>
        <v>652.29000000000815</v>
      </c>
      <c r="L106" s="62"/>
      <c r="M106" s="134">
        <f t="shared" si="26"/>
        <v>3009.4799999999959</v>
      </c>
      <c r="N106" s="55">
        <f t="shared" si="27"/>
        <v>3661.7700000000041</v>
      </c>
    </row>
    <row r="107" spans="1:14" s="56" customFormat="1" ht="25.5">
      <c r="A107" s="144" t="s">
        <v>191</v>
      </c>
      <c r="B107" s="203" t="s">
        <v>0</v>
      </c>
      <c r="C107" s="203" t="s">
        <v>43</v>
      </c>
      <c r="D107" s="203" t="s">
        <v>48</v>
      </c>
      <c r="E107" s="203" t="s">
        <v>32</v>
      </c>
      <c r="F107" s="403"/>
      <c r="G107" s="95" t="s">
        <v>227</v>
      </c>
      <c r="H107" s="88">
        <v>16919400</v>
      </c>
      <c r="I107" s="88">
        <v>16911648.170000002</v>
      </c>
      <c r="J107" s="252">
        <v>16892898.219999999</v>
      </c>
      <c r="K107" s="89">
        <f t="shared" si="30"/>
        <v>18749.95000000298</v>
      </c>
      <c r="M107" s="134">
        <f t="shared" si="26"/>
        <v>7751.8299999982119</v>
      </c>
      <c r="N107" s="55">
        <f t="shared" si="27"/>
        <v>26501.780000001192</v>
      </c>
    </row>
    <row r="108" spans="1:14" ht="25.5">
      <c r="A108" s="84" t="s">
        <v>154</v>
      </c>
      <c r="B108" s="4" t="s">
        <v>0</v>
      </c>
      <c r="C108" s="4" t="s">
        <v>43</v>
      </c>
      <c r="D108" s="4" t="s">
        <v>49</v>
      </c>
      <c r="E108" s="4" t="s">
        <v>1</v>
      </c>
      <c r="F108" s="3" t="s">
        <v>110</v>
      </c>
      <c r="G108" s="70" t="s">
        <v>110</v>
      </c>
      <c r="H108" s="87">
        <f>SUM(H109:H110)</f>
        <v>123200</v>
      </c>
      <c r="I108" s="87">
        <f t="shared" ref="I108:J108" si="31">SUM(I109:I110)</f>
        <v>63749.16</v>
      </c>
      <c r="J108" s="87">
        <f t="shared" si="31"/>
        <v>63749.16</v>
      </c>
      <c r="K108" s="87">
        <f>SUM(K109:K110)</f>
        <v>0</v>
      </c>
      <c r="M108" s="134">
        <f t="shared" si="26"/>
        <v>59450.84</v>
      </c>
      <c r="N108" s="55">
        <f t="shared" si="27"/>
        <v>59450.84</v>
      </c>
    </row>
    <row r="109" spans="1:14" s="58" customFormat="1">
      <c r="A109" s="143" t="s">
        <v>95</v>
      </c>
      <c r="B109" s="203" t="s">
        <v>0</v>
      </c>
      <c r="C109" s="203" t="s">
        <v>43</v>
      </c>
      <c r="D109" s="203" t="s">
        <v>49</v>
      </c>
      <c r="E109" s="203" t="s">
        <v>4</v>
      </c>
      <c r="F109" s="402" t="s">
        <v>266</v>
      </c>
      <c r="G109" s="94" t="s">
        <v>227</v>
      </c>
      <c r="H109" s="88">
        <v>600</v>
      </c>
      <c r="I109" s="88">
        <v>0</v>
      </c>
      <c r="J109" s="219">
        <v>0</v>
      </c>
      <c r="K109" s="89">
        <f t="shared" ref="K109:K110" si="32">I109-J109</f>
        <v>0</v>
      </c>
      <c r="L109" s="52"/>
      <c r="M109" s="134">
        <f t="shared" si="26"/>
        <v>600</v>
      </c>
      <c r="N109" s="55">
        <f t="shared" si="27"/>
        <v>600</v>
      </c>
    </row>
    <row r="110" spans="1:14" s="182" customFormat="1" ht="25.5">
      <c r="A110" s="184" t="s">
        <v>191</v>
      </c>
      <c r="B110" s="198" t="s">
        <v>0</v>
      </c>
      <c r="C110" s="198" t="s">
        <v>43</v>
      </c>
      <c r="D110" s="198" t="s">
        <v>49</v>
      </c>
      <c r="E110" s="198" t="s">
        <v>32</v>
      </c>
      <c r="F110" s="403"/>
      <c r="G110" s="94" t="s">
        <v>227</v>
      </c>
      <c r="H110" s="88">
        <v>122600</v>
      </c>
      <c r="I110" s="88">
        <v>63749.16</v>
      </c>
      <c r="J110" s="127">
        <v>63749.16</v>
      </c>
      <c r="K110" s="180">
        <f t="shared" si="32"/>
        <v>0</v>
      </c>
      <c r="L110" s="181"/>
      <c r="M110" s="134">
        <f t="shared" si="26"/>
        <v>58850.84</v>
      </c>
      <c r="N110" s="55">
        <f t="shared" si="27"/>
        <v>58850.84</v>
      </c>
    </row>
    <row r="111" spans="1:14" s="196" customFormat="1" ht="38.25">
      <c r="A111" s="84" t="s">
        <v>155</v>
      </c>
      <c r="B111" s="4" t="s">
        <v>0</v>
      </c>
      <c r="C111" s="4" t="s">
        <v>43</v>
      </c>
      <c r="D111" s="4" t="s">
        <v>50</v>
      </c>
      <c r="E111" s="4" t="s">
        <v>1</v>
      </c>
      <c r="F111" s="3" t="s">
        <v>110</v>
      </c>
      <c r="G111" s="70" t="s">
        <v>110</v>
      </c>
      <c r="H111" s="87">
        <f>SUM(H112:H113)</f>
        <v>649635000</v>
      </c>
      <c r="I111" s="87">
        <f>SUM(I112:I113)</f>
        <v>649635000</v>
      </c>
      <c r="J111" s="87">
        <f>SUM(J112:J113)</f>
        <v>649535324.23999989</v>
      </c>
      <c r="K111" s="297">
        <f>SUM(K112:K113)</f>
        <v>99675.760000057518</v>
      </c>
      <c r="M111" s="134">
        <f t="shared" si="26"/>
        <v>0</v>
      </c>
      <c r="N111" s="55">
        <f t="shared" si="27"/>
        <v>99675.760000109673</v>
      </c>
    </row>
    <row r="112" spans="1:14" s="58" customFormat="1">
      <c r="A112" s="60" t="s">
        <v>95</v>
      </c>
      <c r="B112" s="203" t="s">
        <v>0</v>
      </c>
      <c r="C112" s="203" t="s">
        <v>43</v>
      </c>
      <c r="D112" s="203" t="s">
        <v>50</v>
      </c>
      <c r="E112" s="203" t="s">
        <v>4</v>
      </c>
      <c r="F112" s="402" t="s">
        <v>271</v>
      </c>
      <c r="G112" s="94" t="s">
        <v>227</v>
      </c>
      <c r="H112" s="88">
        <v>4542642</v>
      </c>
      <c r="I112" s="88">
        <v>4542642</v>
      </c>
      <c r="J112" s="219">
        <v>4450714.93</v>
      </c>
      <c r="K112" s="89">
        <f t="shared" ref="K112:K113" si="33">I112-J112</f>
        <v>91927.070000000298</v>
      </c>
      <c r="L112" s="52"/>
      <c r="M112" s="134">
        <f t="shared" si="26"/>
        <v>0</v>
      </c>
      <c r="N112" s="55">
        <f t="shared" si="27"/>
        <v>91927.070000000298</v>
      </c>
    </row>
    <row r="113" spans="1:14" s="57" customFormat="1" ht="25.5">
      <c r="A113" s="60" t="s">
        <v>188</v>
      </c>
      <c r="B113" s="203" t="s">
        <v>0</v>
      </c>
      <c r="C113" s="203" t="s">
        <v>43</v>
      </c>
      <c r="D113" s="203" t="s">
        <v>50</v>
      </c>
      <c r="E113" s="203" t="s">
        <v>7</v>
      </c>
      <c r="F113" s="403"/>
      <c r="G113" s="94" t="s">
        <v>227</v>
      </c>
      <c r="H113" s="88">
        <v>645092358</v>
      </c>
      <c r="I113" s="88">
        <v>645092358</v>
      </c>
      <c r="J113" s="219">
        <v>645084609.30999994</v>
      </c>
      <c r="K113" s="89">
        <f t="shared" si="33"/>
        <v>7748.6900000572205</v>
      </c>
      <c r="L113" s="62"/>
      <c r="M113" s="134">
        <f t="shared" si="26"/>
        <v>0</v>
      </c>
      <c r="N113" s="55">
        <f t="shared" si="27"/>
        <v>7748.6900000572205</v>
      </c>
    </row>
    <row r="114" spans="1:14" s="193" customFormat="1" ht="25.5">
      <c r="A114" s="84" t="s">
        <v>242</v>
      </c>
      <c r="B114" s="4" t="s">
        <v>0</v>
      </c>
      <c r="C114" s="4" t="s">
        <v>43</v>
      </c>
      <c r="D114" s="4" t="s">
        <v>254</v>
      </c>
      <c r="E114" s="4" t="s">
        <v>1</v>
      </c>
      <c r="F114" s="3"/>
      <c r="G114" s="70"/>
      <c r="H114" s="87">
        <f>SUM(H115:H116)</f>
        <v>1175517</v>
      </c>
      <c r="I114" s="87">
        <f>SUM(I115:I116)</f>
        <v>1175517</v>
      </c>
      <c r="J114" s="126">
        <f t="shared" ref="J114" si="34">SUM(J115:J116)</f>
        <v>1122517</v>
      </c>
      <c r="K114" s="297">
        <f>SUM(K115:K116)</f>
        <v>53000</v>
      </c>
      <c r="L114" s="192"/>
      <c r="M114" s="134">
        <f t="shared" si="26"/>
        <v>0</v>
      </c>
      <c r="N114" s="55">
        <f t="shared" si="27"/>
        <v>53000</v>
      </c>
    </row>
    <row r="115" spans="1:14" s="93" customFormat="1" ht="15" customHeight="1">
      <c r="A115" s="217" t="s">
        <v>211</v>
      </c>
      <c r="B115" s="198" t="s">
        <v>0</v>
      </c>
      <c r="C115" s="198" t="s">
        <v>43</v>
      </c>
      <c r="D115" s="198">
        <v>2240152520</v>
      </c>
      <c r="E115" s="198">
        <v>321</v>
      </c>
      <c r="F115" s="218"/>
      <c r="G115" s="146"/>
      <c r="H115" s="88">
        <v>141600</v>
      </c>
      <c r="I115" s="88">
        <v>141600</v>
      </c>
      <c r="J115" s="242">
        <v>141600</v>
      </c>
      <c r="K115" s="248">
        <f>I115-J115</f>
        <v>0</v>
      </c>
      <c r="L115" s="62"/>
      <c r="M115" s="134">
        <f t="shared" si="26"/>
        <v>0</v>
      </c>
      <c r="N115" s="55">
        <f t="shared" si="27"/>
        <v>0</v>
      </c>
    </row>
    <row r="116" spans="1:14" s="93" customFormat="1" ht="25.5">
      <c r="A116" s="85" t="s">
        <v>292</v>
      </c>
      <c r="B116" s="198" t="s">
        <v>0</v>
      </c>
      <c r="C116" s="198" t="s">
        <v>43</v>
      </c>
      <c r="D116" s="198">
        <v>2240152520</v>
      </c>
      <c r="E116" s="198">
        <v>323</v>
      </c>
      <c r="F116" s="218"/>
      <c r="G116" s="146"/>
      <c r="H116" s="88">
        <v>1033917</v>
      </c>
      <c r="I116" s="88">
        <v>1033917</v>
      </c>
      <c r="J116" s="242">
        <v>980917</v>
      </c>
      <c r="K116" s="248">
        <f>I116-J116</f>
        <v>53000</v>
      </c>
      <c r="L116" s="279">
        <v>45809</v>
      </c>
      <c r="M116" s="134">
        <f t="shared" si="26"/>
        <v>0</v>
      </c>
      <c r="N116" s="55">
        <f t="shared" si="27"/>
        <v>53000</v>
      </c>
    </row>
    <row r="117" spans="1:14" s="63" customFormat="1" ht="25.5">
      <c r="A117" s="84" t="s">
        <v>156</v>
      </c>
      <c r="B117" s="4" t="s">
        <v>0</v>
      </c>
      <c r="C117" s="4" t="s">
        <v>43</v>
      </c>
      <c r="D117" s="4" t="s">
        <v>51</v>
      </c>
      <c r="E117" s="4" t="s">
        <v>1</v>
      </c>
      <c r="F117" s="3" t="s">
        <v>110</v>
      </c>
      <c r="G117" s="70" t="s">
        <v>110</v>
      </c>
      <c r="H117" s="87">
        <f>SUM(H118:H119)</f>
        <v>38465000</v>
      </c>
      <c r="I117" s="87">
        <f>SUM(I118:I119)</f>
        <v>38307993.020000003</v>
      </c>
      <c r="J117" s="126">
        <f t="shared" ref="J117" si="35">SUM(J118:J119)</f>
        <v>38307993.020000003</v>
      </c>
      <c r="K117" s="87">
        <f>SUM(K118:K119)</f>
        <v>0</v>
      </c>
      <c r="M117" s="134">
        <f t="shared" si="26"/>
        <v>157006.97999999672</v>
      </c>
      <c r="N117" s="55">
        <f t="shared" si="27"/>
        <v>157006.97999999672</v>
      </c>
    </row>
    <row r="118" spans="1:14" s="58" customFormat="1">
      <c r="A118" s="60" t="s">
        <v>95</v>
      </c>
      <c r="B118" s="203" t="s">
        <v>0</v>
      </c>
      <c r="C118" s="203" t="s">
        <v>43</v>
      </c>
      <c r="D118" s="203" t="s">
        <v>51</v>
      </c>
      <c r="E118" s="203" t="s">
        <v>4</v>
      </c>
      <c r="F118" s="66" t="s">
        <v>110</v>
      </c>
      <c r="G118" s="101" t="s">
        <v>110</v>
      </c>
      <c r="H118" s="88">
        <v>253000</v>
      </c>
      <c r="I118" s="88">
        <v>251851.82</v>
      </c>
      <c r="J118" s="219">
        <v>251851.82</v>
      </c>
      <c r="K118" s="89">
        <f t="shared" ref="K118:K119" si="36">I118-J118</f>
        <v>0</v>
      </c>
      <c r="L118" s="52"/>
      <c r="M118" s="134">
        <f t="shared" si="26"/>
        <v>1148.179999999993</v>
      </c>
      <c r="N118" s="55">
        <f t="shared" si="27"/>
        <v>1148.179999999993</v>
      </c>
    </row>
    <row r="119" spans="1:14" s="56" customFormat="1" ht="25.5">
      <c r="A119" s="60" t="s">
        <v>191</v>
      </c>
      <c r="B119" s="203" t="s">
        <v>0</v>
      </c>
      <c r="C119" s="203" t="s">
        <v>43</v>
      </c>
      <c r="D119" s="203" t="s">
        <v>51</v>
      </c>
      <c r="E119" s="203" t="s">
        <v>32</v>
      </c>
      <c r="F119" s="61" t="s">
        <v>110</v>
      </c>
      <c r="G119" s="100" t="s">
        <v>110</v>
      </c>
      <c r="H119" s="88">
        <v>38212000</v>
      </c>
      <c r="I119" s="88">
        <v>38056141.200000003</v>
      </c>
      <c r="J119" s="252">
        <v>38056141.200000003</v>
      </c>
      <c r="K119" s="89">
        <f t="shared" si="36"/>
        <v>0</v>
      </c>
      <c r="M119" s="134">
        <f t="shared" si="26"/>
        <v>155858.79999999702</v>
      </c>
      <c r="N119" s="55">
        <f t="shared" si="27"/>
        <v>155858.79999999702</v>
      </c>
    </row>
    <row r="120" spans="1:14" s="63" customFormat="1">
      <c r="A120" s="84" t="s">
        <v>257</v>
      </c>
      <c r="B120" s="4" t="s">
        <v>0</v>
      </c>
      <c r="C120" s="4" t="s">
        <v>43</v>
      </c>
      <c r="D120" s="4" t="s">
        <v>256</v>
      </c>
      <c r="E120" s="4" t="s">
        <v>1</v>
      </c>
      <c r="F120" s="3" t="s">
        <v>110</v>
      </c>
      <c r="G120" s="70" t="s">
        <v>110</v>
      </c>
      <c r="H120" s="87">
        <f>SUM(H121:H121)</f>
        <v>6552000</v>
      </c>
      <c r="I120" s="87">
        <f>SUM(I121:I121)</f>
        <v>6530000</v>
      </c>
      <c r="J120" s="126">
        <f>SUM(J121:J121)</f>
        <v>6530000</v>
      </c>
      <c r="K120" s="87">
        <f>SUM(K121:K121)</f>
        <v>0</v>
      </c>
      <c r="M120" s="134">
        <f t="shared" si="26"/>
        <v>22000</v>
      </c>
      <c r="N120" s="55">
        <f t="shared" si="27"/>
        <v>22000</v>
      </c>
    </row>
    <row r="121" spans="1:14" s="56" customFormat="1" ht="25.5">
      <c r="A121" s="60" t="s">
        <v>191</v>
      </c>
      <c r="B121" s="203" t="s">
        <v>0</v>
      </c>
      <c r="C121" s="203" t="s">
        <v>43</v>
      </c>
      <c r="D121" s="203" t="s">
        <v>256</v>
      </c>
      <c r="E121" s="203" t="s">
        <v>32</v>
      </c>
      <c r="F121" s="61" t="s">
        <v>110</v>
      </c>
      <c r="G121" s="100" t="s">
        <v>110</v>
      </c>
      <c r="H121" s="88">
        <v>6552000</v>
      </c>
      <c r="I121" s="88">
        <v>6530000</v>
      </c>
      <c r="J121" s="252">
        <v>6530000</v>
      </c>
      <c r="K121" s="89">
        <f>I121-J121</f>
        <v>0</v>
      </c>
      <c r="M121" s="134">
        <f t="shared" si="26"/>
        <v>22000</v>
      </c>
      <c r="N121" s="55">
        <f t="shared" si="27"/>
        <v>22000</v>
      </c>
    </row>
    <row r="122" spans="1:14" s="63" customFormat="1" ht="63.75">
      <c r="A122" s="84" t="s">
        <v>157</v>
      </c>
      <c r="B122" s="4" t="s">
        <v>0</v>
      </c>
      <c r="C122" s="4" t="s">
        <v>43</v>
      </c>
      <c r="D122" s="4" t="s">
        <v>52</v>
      </c>
      <c r="E122" s="4" t="s">
        <v>1</v>
      </c>
      <c r="F122" s="3" t="s">
        <v>110</v>
      </c>
      <c r="G122" s="70" t="s">
        <v>110</v>
      </c>
      <c r="H122" s="87">
        <f>SUM(H123:H124)</f>
        <v>2068300</v>
      </c>
      <c r="I122" s="87">
        <f>SUM(I123:I124)</f>
        <v>1968300</v>
      </c>
      <c r="J122" s="126">
        <f t="shared" ref="J122" si="37">SUM(J123:J124)</f>
        <v>1966953.28</v>
      </c>
      <c r="K122" s="87">
        <f>SUM(K123:K124)</f>
        <v>1346.7200000000012</v>
      </c>
      <c r="M122" s="134">
        <f t="shared" si="26"/>
        <v>100000</v>
      </c>
      <c r="N122" s="55">
        <f t="shared" si="27"/>
        <v>101346.71999999997</v>
      </c>
    </row>
    <row r="123" spans="1:14" s="58" customFormat="1">
      <c r="A123" s="60" t="s">
        <v>95</v>
      </c>
      <c r="B123" s="203" t="s">
        <v>0</v>
      </c>
      <c r="C123" s="203" t="s">
        <v>43</v>
      </c>
      <c r="D123" s="203" t="s">
        <v>52</v>
      </c>
      <c r="E123" s="203" t="s">
        <v>4</v>
      </c>
      <c r="F123" s="66" t="s">
        <v>110</v>
      </c>
      <c r="G123" s="101" t="s">
        <v>110</v>
      </c>
      <c r="H123" s="88">
        <v>18300</v>
      </c>
      <c r="I123" s="88">
        <v>18300</v>
      </c>
      <c r="J123" s="219">
        <v>16953.28</v>
      </c>
      <c r="K123" s="89">
        <f t="shared" ref="K123:K124" si="38">I123-J123</f>
        <v>1346.7200000000012</v>
      </c>
      <c r="L123" s="52"/>
      <c r="M123" s="134">
        <f t="shared" si="26"/>
        <v>0</v>
      </c>
      <c r="N123" s="55">
        <f t="shared" si="27"/>
        <v>1346.7200000000012</v>
      </c>
    </row>
    <row r="124" spans="1:14" s="56" customFormat="1" ht="25.5">
      <c r="A124" s="60" t="s">
        <v>191</v>
      </c>
      <c r="B124" s="203" t="s">
        <v>0</v>
      </c>
      <c r="C124" s="203" t="s">
        <v>43</v>
      </c>
      <c r="D124" s="203" t="s">
        <v>52</v>
      </c>
      <c r="E124" s="203" t="s">
        <v>32</v>
      </c>
      <c r="F124" s="61" t="s">
        <v>110</v>
      </c>
      <c r="G124" s="100" t="s">
        <v>110</v>
      </c>
      <c r="H124" s="88">
        <v>2050000</v>
      </c>
      <c r="I124" s="88">
        <v>1950000</v>
      </c>
      <c r="J124" s="252">
        <v>1950000</v>
      </c>
      <c r="K124" s="89">
        <f t="shared" si="38"/>
        <v>0</v>
      </c>
      <c r="M124" s="134">
        <f t="shared" si="26"/>
        <v>100000</v>
      </c>
      <c r="N124" s="55">
        <f t="shared" si="27"/>
        <v>100000</v>
      </c>
    </row>
    <row r="125" spans="1:14" s="56" customFormat="1" ht="102">
      <c r="A125" s="84" t="s">
        <v>158</v>
      </c>
      <c r="B125" s="4" t="s">
        <v>0</v>
      </c>
      <c r="C125" s="4" t="s">
        <v>43</v>
      </c>
      <c r="D125" s="4" t="s">
        <v>53</v>
      </c>
      <c r="E125" s="4" t="s">
        <v>1</v>
      </c>
      <c r="F125" s="3" t="s">
        <v>110</v>
      </c>
      <c r="G125" s="70" t="s">
        <v>110</v>
      </c>
      <c r="H125" s="87">
        <f>SUM(H126:H127)</f>
        <v>10326434</v>
      </c>
      <c r="I125" s="87">
        <f>SUM(I126:I127)</f>
        <v>10319735</v>
      </c>
      <c r="J125" s="126">
        <f>SUM(J126:J127)</f>
        <v>10163595.130000001</v>
      </c>
      <c r="K125" s="87">
        <f>SUM(K126:K127)</f>
        <v>156139.86999999941</v>
      </c>
      <c r="M125" s="134">
        <f t="shared" si="26"/>
        <v>6699</v>
      </c>
      <c r="N125" s="55">
        <f t="shared" si="27"/>
        <v>162838.86999999918</v>
      </c>
    </row>
    <row r="126" spans="1:14" s="58" customFormat="1">
      <c r="A126" s="202" t="s">
        <v>95</v>
      </c>
      <c r="B126" s="199" t="s">
        <v>0</v>
      </c>
      <c r="C126" s="199" t="s">
        <v>43</v>
      </c>
      <c r="D126" s="199" t="s">
        <v>53</v>
      </c>
      <c r="E126" s="199" t="s">
        <v>4</v>
      </c>
      <c r="F126" s="120" t="s">
        <v>110</v>
      </c>
      <c r="G126" s="121" t="s">
        <v>110</v>
      </c>
      <c r="H126" s="88">
        <v>69300</v>
      </c>
      <c r="I126" s="88">
        <v>62601</v>
      </c>
      <c r="J126" s="219">
        <v>36769.99</v>
      </c>
      <c r="K126" s="89">
        <f t="shared" ref="K126:K127" si="39">I126-J126</f>
        <v>25831.010000000002</v>
      </c>
      <c r="L126" s="52"/>
      <c r="M126" s="134">
        <f t="shared" si="26"/>
        <v>6699</v>
      </c>
      <c r="N126" s="55">
        <f t="shared" si="27"/>
        <v>32530.010000000002</v>
      </c>
    </row>
    <row r="127" spans="1:14" s="56" customFormat="1" ht="25.5">
      <c r="A127" s="60" t="s">
        <v>188</v>
      </c>
      <c r="B127" s="203" t="s">
        <v>0</v>
      </c>
      <c r="C127" s="203" t="s">
        <v>43</v>
      </c>
      <c r="D127" s="203" t="s">
        <v>53</v>
      </c>
      <c r="E127" s="203" t="s">
        <v>7</v>
      </c>
      <c r="F127" s="66" t="s">
        <v>110</v>
      </c>
      <c r="G127" s="101" t="s">
        <v>110</v>
      </c>
      <c r="H127" s="88">
        <v>10257134</v>
      </c>
      <c r="I127" s="88">
        <v>10257134</v>
      </c>
      <c r="J127" s="219">
        <v>10126825.140000001</v>
      </c>
      <c r="K127" s="89">
        <f t="shared" si="39"/>
        <v>130308.8599999994</v>
      </c>
      <c r="M127" s="134">
        <f t="shared" si="26"/>
        <v>0</v>
      </c>
      <c r="N127" s="55">
        <f t="shared" si="27"/>
        <v>130308.8599999994</v>
      </c>
    </row>
    <row r="128" spans="1:14" s="56" customFormat="1" ht="76.5">
      <c r="A128" s="84" t="s">
        <v>159</v>
      </c>
      <c r="B128" s="4" t="s">
        <v>0</v>
      </c>
      <c r="C128" s="4" t="s">
        <v>43</v>
      </c>
      <c r="D128" s="4" t="s">
        <v>54</v>
      </c>
      <c r="E128" s="4" t="s">
        <v>1</v>
      </c>
      <c r="F128" s="3" t="s">
        <v>110</v>
      </c>
      <c r="G128" s="70" t="s">
        <v>110</v>
      </c>
      <c r="H128" s="87">
        <f>SUM(H129:H131)</f>
        <v>325820</v>
      </c>
      <c r="I128" s="87">
        <f>SUM(I129:I131)</f>
        <v>323890</v>
      </c>
      <c r="J128" s="126">
        <f>SUM(J129:J131)</f>
        <v>249559.72</v>
      </c>
      <c r="K128" s="87">
        <f>SUM(K129:K131)</f>
        <v>74330.28</v>
      </c>
      <c r="M128" s="134">
        <f t="shared" si="26"/>
        <v>1930</v>
      </c>
      <c r="N128" s="55">
        <f t="shared" si="27"/>
        <v>76260.28</v>
      </c>
    </row>
    <row r="129" spans="1:14" s="56" customFormat="1">
      <c r="A129" s="60" t="s">
        <v>95</v>
      </c>
      <c r="B129" s="203" t="s">
        <v>0</v>
      </c>
      <c r="C129" s="203" t="s">
        <v>43</v>
      </c>
      <c r="D129" s="203" t="s">
        <v>54</v>
      </c>
      <c r="E129" s="203" t="s">
        <v>4</v>
      </c>
      <c r="F129" s="66" t="s">
        <v>110</v>
      </c>
      <c r="G129" s="101" t="s">
        <v>110</v>
      </c>
      <c r="H129" s="88">
        <v>5965</v>
      </c>
      <c r="I129" s="88">
        <v>4035</v>
      </c>
      <c r="J129" s="219">
        <v>2789.63</v>
      </c>
      <c r="K129" s="89">
        <f t="shared" ref="K129:K130" si="40">I129-J129</f>
        <v>1245.3699999999999</v>
      </c>
      <c r="M129" s="134">
        <f t="shared" si="26"/>
        <v>1930</v>
      </c>
      <c r="N129" s="55">
        <f t="shared" si="27"/>
        <v>3175.37</v>
      </c>
    </row>
    <row r="130" spans="1:14" s="58" customFormat="1" ht="25.5">
      <c r="A130" s="60" t="s">
        <v>188</v>
      </c>
      <c r="B130" s="203" t="s">
        <v>0</v>
      </c>
      <c r="C130" s="203" t="s">
        <v>43</v>
      </c>
      <c r="D130" s="203" t="s">
        <v>54</v>
      </c>
      <c r="E130" s="203" t="s">
        <v>7</v>
      </c>
      <c r="F130" s="66" t="s">
        <v>110</v>
      </c>
      <c r="G130" s="101" t="s">
        <v>110</v>
      </c>
      <c r="H130" s="88">
        <v>319855</v>
      </c>
      <c r="I130" s="88">
        <v>319855</v>
      </c>
      <c r="J130" s="219">
        <v>246770.09</v>
      </c>
      <c r="K130" s="89">
        <f t="shared" si="40"/>
        <v>73084.91</v>
      </c>
      <c r="L130" s="52"/>
      <c r="M130" s="134">
        <f t="shared" si="26"/>
        <v>0</v>
      </c>
      <c r="N130" s="55">
        <f t="shared" si="27"/>
        <v>73084.91</v>
      </c>
    </row>
    <row r="131" spans="1:14" s="63" customFormat="1" ht="38.25">
      <c r="A131" s="60" t="s">
        <v>187</v>
      </c>
      <c r="B131" s="203" t="s">
        <v>0</v>
      </c>
      <c r="C131" s="203" t="s">
        <v>43</v>
      </c>
      <c r="D131" s="203" t="s">
        <v>54</v>
      </c>
      <c r="E131" s="203" t="s">
        <v>12</v>
      </c>
      <c r="F131" s="66" t="s">
        <v>110</v>
      </c>
      <c r="G131" s="101" t="s">
        <v>110</v>
      </c>
      <c r="H131" s="88">
        <v>0</v>
      </c>
      <c r="I131" s="219">
        <v>0</v>
      </c>
      <c r="J131" s="219">
        <v>0</v>
      </c>
      <c r="K131" s="89">
        <f>I131-J131</f>
        <v>0</v>
      </c>
      <c r="M131" s="134">
        <f t="shared" si="26"/>
        <v>0</v>
      </c>
      <c r="N131" s="55">
        <f t="shared" si="27"/>
        <v>0</v>
      </c>
    </row>
    <row r="132" spans="1:14" s="58" customFormat="1" ht="38.25">
      <c r="A132" s="84" t="s">
        <v>160</v>
      </c>
      <c r="B132" s="4" t="s">
        <v>0</v>
      </c>
      <c r="C132" s="4" t="s">
        <v>43</v>
      </c>
      <c r="D132" s="4" t="s">
        <v>55</v>
      </c>
      <c r="E132" s="4" t="s">
        <v>1</v>
      </c>
      <c r="F132" s="3" t="s">
        <v>110</v>
      </c>
      <c r="G132" s="70" t="s">
        <v>110</v>
      </c>
      <c r="H132" s="87">
        <f>SUM(H133)</f>
        <v>2080000</v>
      </c>
      <c r="I132" s="87">
        <f>SUM(I133)</f>
        <v>0</v>
      </c>
      <c r="J132" s="126">
        <f t="shared" ref="J132" si="41">SUM(J133)</f>
        <v>0</v>
      </c>
      <c r="K132" s="87">
        <f>SUM(K133)</f>
        <v>0</v>
      </c>
      <c r="L132" s="52"/>
      <c r="M132" s="134">
        <f t="shared" si="26"/>
        <v>2080000</v>
      </c>
      <c r="N132" s="55">
        <f t="shared" si="27"/>
        <v>2080000</v>
      </c>
    </row>
    <row r="133" spans="1:14" s="56" customFormat="1" ht="25.5">
      <c r="A133" s="60" t="s">
        <v>191</v>
      </c>
      <c r="B133" s="203" t="s">
        <v>0</v>
      </c>
      <c r="C133" s="203" t="s">
        <v>43</v>
      </c>
      <c r="D133" s="203" t="s">
        <v>55</v>
      </c>
      <c r="E133" s="203" t="s">
        <v>32</v>
      </c>
      <c r="F133" s="61" t="s">
        <v>110</v>
      </c>
      <c r="G133" s="100" t="s">
        <v>110</v>
      </c>
      <c r="H133" s="88">
        <v>2080000</v>
      </c>
      <c r="I133" s="88">
        <v>0</v>
      </c>
      <c r="J133" s="252">
        <v>0</v>
      </c>
      <c r="K133" s="89">
        <f>I133-J133</f>
        <v>0</v>
      </c>
      <c r="M133" s="134">
        <f t="shared" si="26"/>
        <v>2080000</v>
      </c>
      <c r="N133" s="55">
        <f t="shared" si="27"/>
        <v>2080000</v>
      </c>
    </row>
    <row r="134" spans="1:14" s="63" customFormat="1" ht="44.25" customHeight="1">
      <c r="A134" s="84" t="s">
        <v>161</v>
      </c>
      <c r="B134" s="4" t="s">
        <v>0</v>
      </c>
      <c r="C134" s="4" t="s">
        <v>43</v>
      </c>
      <c r="D134" s="4" t="s">
        <v>56</v>
      </c>
      <c r="E134" s="4" t="s">
        <v>1</v>
      </c>
      <c r="F134" s="3" t="s">
        <v>110</v>
      </c>
      <c r="G134" s="70" t="s">
        <v>110</v>
      </c>
      <c r="H134" s="87">
        <f>SUM(H135:H136)</f>
        <v>2972500</v>
      </c>
      <c r="I134" s="87">
        <f>SUM(I135:I136)</f>
        <v>2951944.4</v>
      </c>
      <c r="J134" s="126">
        <f t="shared" ref="J134" si="42">SUM(J135:J136)</f>
        <v>2951663.6</v>
      </c>
      <c r="K134" s="87">
        <f>SUM(K135:K136)</f>
        <v>280.80000000000291</v>
      </c>
      <c r="M134" s="134">
        <f t="shared" si="26"/>
        <v>20555.600000000093</v>
      </c>
      <c r="N134" s="55">
        <f t="shared" si="27"/>
        <v>20836.399999999907</v>
      </c>
    </row>
    <row r="135" spans="1:14" s="58" customFormat="1">
      <c r="A135" s="60" t="s">
        <v>95</v>
      </c>
      <c r="B135" s="203" t="s">
        <v>0</v>
      </c>
      <c r="C135" s="203" t="s">
        <v>43</v>
      </c>
      <c r="D135" s="203" t="s">
        <v>56</v>
      </c>
      <c r="E135" s="203" t="s">
        <v>4</v>
      </c>
      <c r="F135" s="66" t="s">
        <v>110</v>
      </c>
      <c r="G135" s="101" t="s">
        <v>110</v>
      </c>
      <c r="H135" s="88">
        <v>22500</v>
      </c>
      <c r="I135" s="88">
        <v>21944.400000000001</v>
      </c>
      <c r="J135" s="219">
        <v>21663.599999999999</v>
      </c>
      <c r="K135" s="89">
        <f t="shared" ref="K135:K136" si="43">I135-J135</f>
        <v>280.80000000000291</v>
      </c>
      <c r="L135" s="52"/>
      <c r="M135" s="134">
        <f t="shared" si="26"/>
        <v>555.59999999999854</v>
      </c>
      <c r="N135" s="55">
        <f t="shared" si="27"/>
        <v>836.40000000000146</v>
      </c>
    </row>
    <row r="136" spans="1:14" s="63" customFormat="1" ht="25.5">
      <c r="A136" s="60" t="s">
        <v>191</v>
      </c>
      <c r="B136" s="203" t="s">
        <v>0</v>
      </c>
      <c r="C136" s="203" t="s">
        <v>43</v>
      </c>
      <c r="D136" s="203" t="s">
        <v>56</v>
      </c>
      <c r="E136" s="203" t="s">
        <v>32</v>
      </c>
      <c r="F136" s="61" t="s">
        <v>110</v>
      </c>
      <c r="G136" s="100" t="s">
        <v>110</v>
      </c>
      <c r="H136" s="88">
        <v>2950000</v>
      </c>
      <c r="I136" s="88">
        <v>2930000</v>
      </c>
      <c r="J136" s="252">
        <v>2930000</v>
      </c>
      <c r="K136" s="89">
        <f t="shared" si="43"/>
        <v>0</v>
      </c>
      <c r="M136" s="134">
        <f t="shared" si="26"/>
        <v>20000</v>
      </c>
      <c r="N136" s="55">
        <f t="shared" si="27"/>
        <v>20000</v>
      </c>
    </row>
    <row r="137" spans="1:14" s="58" customFormat="1" ht="41.25" customHeight="1">
      <c r="A137" s="84" t="s">
        <v>162</v>
      </c>
      <c r="B137" s="4" t="s">
        <v>0</v>
      </c>
      <c r="C137" s="4" t="s">
        <v>43</v>
      </c>
      <c r="D137" s="4" t="s">
        <v>57</v>
      </c>
      <c r="E137" s="4" t="s">
        <v>1</v>
      </c>
      <c r="F137" s="3" t="s">
        <v>110</v>
      </c>
      <c r="G137" s="70" t="s">
        <v>110</v>
      </c>
      <c r="H137" s="87">
        <f>SUM(H138)</f>
        <v>2886300</v>
      </c>
      <c r="I137" s="87">
        <f>SUM(I138)</f>
        <v>0</v>
      </c>
      <c r="J137" s="126">
        <f t="shared" ref="J137" si="44">SUM(J138)</f>
        <v>0</v>
      </c>
      <c r="K137" s="87">
        <f>SUM(K138)</f>
        <v>0</v>
      </c>
      <c r="L137" s="52"/>
      <c r="M137" s="134">
        <f t="shared" si="26"/>
        <v>2886300</v>
      </c>
      <c r="N137" s="55">
        <f t="shared" si="27"/>
        <v>2886300</v>
      </c>
    </row>
    <row r="138" spans="1:14" s="56" customFormat="1" ht="25.5">
      <c r="A138" s="60" t="s">
        <v>191</v>
      </c>
      <c r="B138" s="203" t="s">
        <v>0</v>
      </c>
      <c r="C138" s="203" t="s">
        <v>43</v>
      </c>
      <c r="D138" s="203" t="s">
        <v>57</v>
      </c>
      <c r="E138" s="203" t="s">
        <v>32</v>
      </c>
      <c r="F138" s="61" t="s">
        <v>110</v>
      </c>
      <c r="G138" s="100" t="s">
        <v>110</v>
      </c>
      <c r="H138" s="88">
        <v>2886300</v>
      </c>
      <c r="I138" s="88">
        <v>0</v>
      </c>
      <c r="J138" s="252">
        <v>0</v>
      </c>
      <c r="K138" s="89">
        <f>I138-J138</f>
        <v>0</v>
      </c>
      <c r="M138" s="134">
        <f t="shared" si="26"/>
        <v>2886300</v>
      </c>
      <c r="N138" s="55">
        <f t="shared" si="27"/>
        <v>2886300</v>
      </c>
    </row>
    <row r="139" spans="1:14" s="63" customFormat="1">
      <c r="A139" s="84" t="s">
        <v>163</v>
      </c>
      <c r="B139" s="4" t="s">
        <v>0</v>
      </c>
      <c r="C139" s="4" t="s">
        <v>43</v>
      </c>
      <c r="D139" s="4" t="s">
        <v>58</v>
      </c>
      <c r="E139" s="4" t="s">
        <v>1</v>
      </c>
      <c r="F139" s="3" t="s">
        <v>110</v>
      </c>
      <c r="G139" s="70" t="s">
        <v>110</v>
      </c>
      <c r="H139" s="87">
        <f>SUM(H140:H141)</f>
        <v>412375668</v>
      </c>
      <c r="I139" s="87">
        <f>SUM(I140:I141)</f>
        <v>411549730</v>
      </c>
      <c r="J139" s="126">
        <f t="shared" ref="J139" si="45">SUM(J140:J141)</f>
        <v>411478334.59000003</v>
      </c>
      <c r="K139" s="87">
        <f>SUM(K140:K141)</f>
        <v>71395.409999985714</v>
      </c>
      <c r="M139" s="134">
        <f t="shared" si="26"/>
        <v>825938</v>
      </c>
      <c r="N139" s="55">
        <f t="shared" si="27"/>
        <v>897333.40999996662</v>
      </c>
    </row>
    <row r="140" spans="1:14" s="58" customFormat="1">
      <c r="A140" s="60" t="s">
        <v>95</v>
      </c>
      <c r="B140" s="203" t="s">
        <v>0</v>
      </c>
      <c r="C140" s="203" t="s">
        <v>43</v>
      </c>
      <c r="D140" s="203" t="s">
        <v>58</v>
      </c>
      <c r="E140" s="203" t="s">
        <v>4</v>
      </c>
      <c r="F140" s="66" t="s">
        <v>110</v>
      </c>
      <c r="G140" s="101" t="s">
        <v>110</v>
      </c>
      <c r="H140" s="88">
        <v>3618350</v>
      </c>
      <c r="I140" s="88">
        <v>3618350</v>
      </c>
      <c r="J140" s="219">
        <v>3594201.48</v>
      </c>
      <c r="K140" s="89">
        <f t="shared" ref="K140:K141" si="46">I140-J140</f>
        <v>24148.520000000019</v>
      </c>
      <c r="L140" s="52"/>
      <c r="M140" s="134">
        <f t="shared" si="26"/>
        <v>0</v>
      </c>
      <c r="N140" s="55">
        <f t="shared" si="27"/>
        <v>24148.520000000019</v>
      </c>
    </row>
    <row r="141" spans="1:14" s="56" customFormat="1" ht="25.5">
      <c r="A141" s="60" t="s">
        <v>191</v>
      </c>
      <c r="B141" s="203" t="s">
        <v>0</v>
      </c>
      <c r="C141" s="203" t="s">
        <v>43</v>
      </c>
      <c r="D141" s="203" t="s">
        <v>58</v>
      </c>
      <c r="E141" s="203" t="s">
        <v>32</v>
      </c>
      <c r="F141" s="61" t="s">
        <v>110</v>
      </c>
      <c r="G141" s="100" t="s">
        <v>110</v>
      </c>
      <c r="H141" s="88">
        <v>408757318</v>
      </c>
      <c r="I141" s="88">
        <v>407931380</v>
      </c>
      <c r="J141" s="252">
        <v>407884133.11000001</v>
      </c>
      <c r="K141" s="89">
        <f t="shared" si="46"/>
        <v>47246.889999985695</v>
      </c>
      <c r="M141" s="134">
        <f t="shared" si="26"/>
        <v>825938</v>
      </c>
      <c r="N141" s="55">
        <f t="shared" si="27"/>
        <v>873184.88999998569</v>
      </c>
    </row>
    <row r="142" spans="1:14" s="63" customFormat="1" ht="25.5">
      <c r="A142" s="84" t="s">
        <v>164</v>
      </c>
      <c r="B142" s="4" t="s">
        <v>0</v>
      </c>
      <c r="C142" s="4" t="s">
        <v>43</v>
      </c>
      <c r="D142" s="4" t="s">
        <v>59</v>
      </c>
      <c r="E142" s="4" t="s">
        <v>1</v>
      </c>
      <c r="F142" s="3" t="s">
        <v>110</v>
      </c>
      <c r="G142" s="70" t="s">
        <v>110</v>
      </c>
      <c r="H142" s="87">
        <f>SUM(H143:H144)</f>
        <v>75207585</v>
      </c>
      <c r="I142" s="87">
        <f>SUM(I143:I144)</f>
        <v>75134688</v>
      </c>
      <c r="J142" s="126">
        <f>SUM(J143:J144)</f>
        <v>75126159.560000002</v>
      </c>
      <c r="K142" s="87">
        <f>SUM(K143:K144)</f>
        <v>8528.4400000029709</v>
      </c>
      <c r="M142" s="134">
        <f t="shared" si="26"/>
        <v>72897</v>
      </c>
      <c r="N142" s="55">
        <f t="shared" si="27"/>
        <v>81425.439999997616</v>
      </c>
    </row>
    <row r="143" spans="1:14" s="58" customFormat="1">
      <c r="A143" s="60" t="s">
        <v>95</v>
      </c>
      <c r="B143" s="203" t="s">
        <v>0</v>
      </c>
      <c r="C143" s="203" t="s">
        <v>43</v>
      </c>
      <c r="D143" s="203" t="s">
        <v>59</v>
      </c>
      <c r="E143" s="203" t="s">
        <v>4</v>
      </c>
      <c r="F143" s="66" t="s">
        <v>110</v>
      </c>
      <c r="G143" s="101" t="s">
        <v>110</v>
      </c>
      <c r="H143" s="88">
        <v>727270</v>
      </c>
      <c r="I143" s="88">
        <v>722416</v>
      </c>
      <c r="J143" s="219">
        <v>721020.01</v>
      </c>
      <c r="K143" s="89">
        <f t="shared" ref="K143:K144" si="47">I143-J143</f>
        <v>1395.9899999999907</v>
      </c>
      <c r="L143" s="52"/>
      <c r="M143" s="134">
        <f t="shared" si="26"/>
        <v>4854</v>
      </c>
      <c r="N143" s="55">
        <f t="shared" si="27"/>
        <v>6249.9899999999907</v>
      </c>
    </row>
    <row r="144" spans="1:14" s="56" customFormat="1" ht="25.5">
      <c r="A144" s="60" t="s">
        <v>191</v>
      </c>
      <c r="B144" s="203" t="s">
        <v>0</v>
      </c>
      <c r="C144" s="203" t="s">
        <v>43</v>
      </c>
      <c r="D144" s="203" t="s">
        <v>59</v>
      </c>
      <c r="E144" s="203" t="s">
        <v>32</v>
      </c>
      <c r="F144" s="61" t="s">
        <v>110</v>
      </c>
      <c r="G144" s="100" t="s">
        <v>110</v>
      </c>
      <c r="H144" s="88">
        <v>74480315</v>
      </c>
      <c r="I144" s="88">
        <v>74412272</v>
      </c>
      <c r="J144" s="252">
        <v>74405139.549999997</v>
      </c>
      <c r="K144" s="89">
        <f t="shared" si="47"/>
        <v>7132.4500000029802</v>
      </c>
      <c r="M144" s="134">
        <f t="shared" si="26"/>
        <v>68043</v>
      </c>
      <c r="N144" s="55">
        <f t="shared" si="27"/>
        <v>75175.45000000298</v>
      </c>
    </row>
    <row r="145" spans="1:14" s="93" customFormat="1">
      <c r="A145" s="84" t="s">
        <v>165</v>
      </c>
      <c r="B145" s="4" t="s">
        <v>0</v>
      </c>
      <c r="C145" s="4" t="s">
        <v>43</v>
      </c>
      <c r="D145" s="4" t="s">
        <v>60</v>
      </c>
      <c r="E145" s="4" t="s">
        <v>1</v>
      </c>
      <c r="F145" s="3" t="s">
        <v>110</v>
      </c>
      <c r="G145" s="70" t="s">
        <v>110</v>
      </c>
      <c r="H145" s="87">
        <f>SUM(H146:H147)</f>
        <v>13489213</v>
      </c>
      <c r="I145" s="87">
        <f>SUM(I146:I147)</f>
        <v>13426233</v>
      </c>
      <c r="J145" s="126">
        <f>SUM(J146:J147)</f>
        <v>13407391.199999999</v>
      </c>
      <c r="K145" s="87">
        <f>SUM(K146:K147)</f>
        <v>18841.799999999843</v>
      </c>
      <c r="L145" s="62"/>
      <c r="M145" s="134">
        <f t="shared" si="26"/>
        <v>62980</v>
      </c>
      <c r="N145" s="55">
        <f t="shared" si="27"/>
        <v>81821.800000000745</v>
      </c>
    </row>
    <row r="146" spans="1:14" s="58" customFormat="1">
      <c r="A146" s="60" t="s">
        <v>95</v>
      </c>
      <c r="B146" s="203" t="s">
        <v>0</v>
      </c>
      <c r="C146" s="203" t="s">
        <v>43</v>
      </c>
      <c r="D146" s="203" t="s">
        <v>60</v>
      </c>
      <c r="E146" s="203" t="s">
        <v>4</v>
      </c>
      <c r="F146" s="66" t="s">
        <v>110</v>
      </c>
      <c r="G146" s="101" t="s">
        <v>110</v>
      </c>
      <c r="H146" s="88">
        <v>178980</v>
      </c>
      <c r="I146" s="88">
        <v>178792</v>
      </c>
      <c r="J146" s="219">
        <v>178160.54</v>
      </c>
      <c r="K146" s="89">
        <f t="shared" ref="K146:K147" si="48">I146-J146</f>
        <v>631.45999999999185</v>
      </c>
      <c r="L146" s="52"/>
      <c r="M146" s="134">
        <f t="shared" si="26"/>
        <v>188</v>
      </c>
      <c r="N146" s="55">
        <f t="shared" si="27"/>
        <v>819.45999999999185</v>
      </c>
    </row>
    <row r="147" spans="1:14" s="57" customFormat="1" ht="25.5">
      <c r="A147" s="85" t="s">
        <v>191</v>
      </c>
      <c r="B147" s="203" t="s">
        <v>0</v>
      </c>
      <c r="C147" s="203" t="s">
        <v>43</v>
      </c>
      <c r="D147" s="203" t="s">
        <v>60</v>
      </c>
      <c r="E147" s="203" t="s">
        <v>32</v>
      </c>
      <c r="F147" s="59" t="s">
        <v>110</v>
      </c>
      <c r="G147" s="102" t="s">
        <v>110</v>
      </c>
      <c r="H147" s="88">
        <v>13310233</v>
      </c>
      <c r="I147" s="88">
        <v>13247441</v>
      </c>
      <c r="J147" s="252">
        <v>13229230.66</v>
      </c>
      <c r="K147" s="89">
        <f t="shared" si="48"/>
        <v>18210.339999999851</v>
      </c>
      <c r="L147" s="62"/>
      <c r="M147" s="134">
        <f t="shared" ref="M147:M210" si="49">H147-I147</f>
        <v>62792</v>
      </c>
      <c r="N147" s="55">
        <f t="shared" si="27"/>
        <v>81002.339999999851</v>
      </c>
    </row>
    <row r="148" spans="1:14" s="56" customFormat="1" ht="25.5">
      <c r="A148" s="84" t="s">
        <v>166</v>
      </c>
      <c r="B148" s="4" t="s">
        <v>0</v>
      </c>
      <c r="C148" s="4" t="s">
        <v>43</v>
      </c>
      <c r="D148" s="4" t="s">
        <v>61</v>
      </c>
      <c r="E148" s="4" t="s">
        <v>1</v>
      </c>
      <c r="F148" s="3" t="s">
        <v>110</v>
      </c>
      <c r="G148" s="70" t="s">
        <v>110</v>
      </c>
      <c r="H148" s="87">
        <f>SUM(H149:H150)</f>
        <v>191730830</v>
      </c>
      <c r="I148" s="87">
        <f>SUM(I149:I150)</f>
        <v>191730830</v>
      </c>
      <c r="J148" s="126">
        <f>SUM(J149:J150)</f>
        <v>191159606.46000001</v>
      </c>
      <c r="K148" s="87">
        <f>SUM(K149:K150)</f>
        <v>571223.53999998816</v>
      </c>
      <c r="M148" s="134">
        <f t="shared" si="49"/>
        <v>0</v>
      </c>
      <c r="N148" s="55">
        <f t="shared" ref="N148:N211" si="50">H148-J148</f>
        <v>571223.53999999166</v>
      </c>
    </row>
    <row r="149" spans="1:14" s="58" customFormat="1">
      <c r="A149" s="60" t="s">
        <v>95</v>
      </c>
      <c r="B149" s="203" t="s">
        <v>0</v>
      </c>
      <c r="C149" s="203" t="s">
        <v>43</v>
      </c>
      <c r="D149" s="203" t="s">
        <v>61</v>
      </c>
      <c r="E149" s="203" t="s">
        <v>4</v>
      </c>
      <c r="F149" s="66" t="s">
        <v>110</v>
      </c>
      <c r="G149" s="101" t="s">
        <v>110</v>
      </c>
      <c r="H149" s="88">
        <v>1555680</v>
      </c>
      <c r="I149" s="88">
        <v>1555680</v>
      </c>
      <c r="J149" s="277">
        <v>1536838.41</v>
      </c>
      <c r="K149" s="89">
        <f t="shared" ref="K149:K150" si="51">I149-J149</f>
        <v>18841.590000000084</v>
      </c>
      <c r="L149" s="52"/>
      <c r="M149" s="134">
        <f t="shared" si="49"/>
        <v>0</v>
      </c>
      <c r="N149" s="55">
        <f t="shared" si="50"/>
        <v>18841.590000000084</v>
      </c>
    </row>
    <row r="150" spans="1:14" s="56" customFormat="1" ht="25.5">
      <c r="A150" s="60" t="s">
        <v>188</v>
      </c>
      <c r="B150" s="203" t="s">
        <v>0</v>
      </c>
      <c r="C150" s="203" t="s">
        <v>43</v>
      </c>
      <c r="D150" s="203" t="s">
        <v>61</v>
      </c>
      <c r="E150" s="203" t="s">
        <v>7</v>
      </c>
      <c r="F150" s="66" t="s">
        <v>110</v>
      </c>
      <c r="G150" s="101" t="s">
        <v>110</v>
      </c>
      <c r="H150" s="88">
        <v>190175150</v>
      </c>
      <c r="I150" s="88">
        <v>190175150</v>
      </c>
      <c r="J150" s="219">
        <v>189622768.05000001</v>
      </c>
      <c r="K150" s="89">
        <f t="shared" si="51"/>
        <v>552381.94999998808</v>
      </c>
      <c r="M150" s="134">
        <f t="shared" si="49"/>
        <v>0</v>
      </c>
      <c r="N150" s="55">
        <f t="shared" si="50"/>
        <v>552381.94999998808</v>
      </c>
    </row>
    <row r="151" spans="1:14" s="56" customFormat="1" ht="38.25">
      <c r="A151" s="84" t="s">
        <v>167</v>
      </c>
      <c r="B151" s="4" t="s">
        <v>0</v>
      </c>
      <c r="C151" s="4" t="s">
        <v>43</v>
      </c>
      <c r="D151" s="4" t="s">
        <v>62</v>
      </c>
      <c r="E151" s="4" t="s">
        <v>1</v>
      </c>
      <c r="F151" s="3" t="s">
        <v>110</v>
      </c>
      <c r="G151" s="70" t="s">
        <v>110</v>
      </c>
      <c r="H151" s="87">
        <f>SUM(H152:H153)</f>
        <v>15960700</v>
      </c>
      <c r="I151" s="87">
        <f>SUM(I152:I153)</f>
        <v>15960700</v>
      </c>
      <c r="J151" s="126">
        <f>SUM(J152:J153)</f>
        <v>15956263.119999999</v>
      </c>
      <c r="K151" s="87">
        <f>SUM(K152:K153)</f>
        <v>4436.8800000004412</v>
      </c>
      <c r="M151" s="134">
        <f t="shared" si="49"/>
        <v>0</v>
      </c>
      <c r="N151" s="55">
        <f t="shared" si="50"/>
        <v>4436.8800000008196</v>
      </c>
    </row>
    <row r="152" spans="1:14" s="58" customFormat="1">
      <c r="A152" s="60" t="s">
        <v>95</v>
      </c>
      <c r="B152" s="203" t="s">
        <v>0</v>
      </c>
      <c r="C152" s="203" t="s">
        <v>43</v>
      </c>
      <c r="D152" s="203" t="s">
        <v>62</v>
      </c>
      <c r="E152" s="203" t="s">
        <v>4</v>
      </c>
      <c r="F152" s="66" t="s">
        <v>110</v>
      </c>
      <c r="G152" s="101" t="s">
        <v>110</v>
      </c>
      <c r="H152" s="88">
        <v>140200</v>
      </c>
      <c r="I152" s="88">
        <v>140200</v>
      </c>
      <c r="J152" s="277">
        <v>140033.60000000001</v>
      </c>
      <c r="K152" s="89">
        <f t="shared" ref="K152:K153" si="52">I152-J152</f>
        <v>166.39999999999418</v>
      </c>
      <c r="L152" s="52"/>
      <c r="M152" s="134">
        <f t="shared" si="49"/>
        <v>0</v>
      </c>
      <c r="N152" s="55">
        <f t="shared" si="50"/>
        <v>166.39999999999418</v>
      </c>
    </row>
    <row r="153" spans="1:14" s="57" customFormat="1" ht="25.5">
      <c r="A153" s="60" t="s">
        <v>188</v>
      </c>
      <c r="B153" s="203" t="s">
        <v>0</v>
      </c>
      <c r="C153" s="203" t="s">
        <v>43</v>
      </c>
      <c r="D153" s="203" t="s">
        <v>62</v>
      </c>
      <c r="E153" s="203" t="s">
        <v>7</v>
      </c>
      <c r="F153" s="66" t="s">
        <v>110</v>
      </c>
      <c r="G153" s="101" t="s">
        <v>110</v>
      </c>
      <c r="H153" s="88">
        <v>15820500</v>
      </c>
      <c r="I153" s="88">
        <v>15820500</v>
      </c>
      <c r="J153" s="219">
        <v>15816229.52</v>
      </c>
      <c r="K153" s="89">
        <f t="shared" si="52"/>
        <v>4270.480000000447</v>
      </c>
      <c r="L153" s="62"/>
      <c r="M153" s="134">
        <f t="shared" si="49"/>
        <v>0</v>
      </c>
      <c r="N153" s="55">
        <f t="shared" si="50"/>
        <v>4270.480000000447</v>
      </c>
    </row>
    <row r="154" spans="1:14" s="93" customFormat="1" ht="38.25">
      <c r="A154" s="84" t="s">
        <v>168</v>
      </c>
      <c r="B154" s="4" t="s">
        <v>0</v>
      </c>
      <c r="C154" s="4" t="s">
        <v>43</v>
      </c>
      <c r="D154" s="4" t="s">
        <v>63</v>
      </c>
      <c r="E154" s="4" t="s">
        <v>1</v>
      </c>
      <c r="F154" s="3" t="s">
        <v>110</v>
      </c>
      <c r="G154" s="70" t="s">
        <v>110</v>
      </c>
      <c r="H154" s="87">
        <f>SUM(H155:H156)</f>
        <v>1022494926</v>
      </c>
      <c r="I154" s="87">
        <f>SUM(I155:I156)</f>
        <v>1022494926</v>
      </c>
      <c r="J154" s="126">
        <f>SUM(J155:J156)</f>
        <v>1022405960.41</v>
      </c>
      <c r="K154" s="87">
        <f>SUM(K155:K156)</f>
        <v>88965.590000024065</v>
      </c>
      <c r="L154" s="62"/>
      <c r="M154" s="134">
        <f t="shared" si="49"/>
        <v>0</v>
      </c>
      <c r="N154" s="55">
        <f t="shared" si="50"/>
        <v>88965.590000033379</v>
      </c>
    </row>
    <row r="155" spans="1:14" s="58" customFormat="1">
      <c r="A155" s="60" t="s">
        <v>95</v>
      </c>
      <c r="B155" s="203" t="s">
        <v>0</v>
      </c>
      <c r="C155" s="203" t="s">
        <v>43</v>
      </c>
      <c r="D155" s="203" t="s">
        <v>63</v>
      </c>
      <c r="E155" s="203" t="s">
        <v>4</v>
      </c>
      <c r="F155" s="66" t="s">
        <v>110</v>
      </c>
      <c r="G155" s="101" t="s">
        <v>110</v>
      </c>
      <c r="H155" s="88">
        <v>4472000</v>
      </c>
      <c r="I155" s="88">
        <v>4472000</v>
      </c>
      <c r="J155" s="277">
        <v>4471960.01</v>
      </c>
      <c r="K155" s="89">
        <f t="shared" ref="K155:K156" si="53">I155-J155</f>
        <v>39.990000000223517</v>
      </c>
      <c r="L155" s="52"/>
      <c r="M155" s="134">
        <f t="shared" si="49"/>
        <v>0</v>
      </c>
      <c r="N155" s="55">
        <f t="shared" si="50"/>
        <v>39.990000000223517</v>
      </c>
    </row>
    <row r="156" spans="1:14" s="56" customFormat="1" ht="25.5">
      <c r="A156" s="85" t="s">
        <v>191</v>
      </c>
      <c r="B156" s="203" t="s">
        <v>0</v>
      </c>
      <c r="C156" s="203" t="s">
        <v>43</v>
      </c>
      <c r="D156" s="203" t="s">
        <v>63</v>
      </c>
      <c r="E156" s="203" t="s">
        <v>32</v>
      </c>
      <c r="F156" s="59" t="s">
        <v>110</v>
      </c>
      <c r="G156" s="102" t="s">
        <v>110</v>
      </c>
      <c r="H156" s="88">
        <v>1018022926</v>
      </c>
      <c r="I156" s="88">
        <v>1018022926</v>
      </c>
      <c r="J156" s="252">
        <v>1017934000.4</v>
      </c>
      <c r="K156" s="89">
        <f t="shared" si="53"/>
        <v>88925.600000023842</v>
      </c>
      <c r="M156" s="134">
        <f t="shared" si="49"/>
        <v>0</v>
      </c>
      <c r="N156" s="55">
        <f t="shared" si="50"/>
        <v>88925.600000023842</v>
      </c>
    </row>
    <row r="157" spans="1:14" s="56" customFormat="1" ht="51">
      <c r="A157" s="84" t="s">
        <v>169</v>
      </c>
      <c r="B157" s="4" t="s">
        <v>0</v>
      </c>
      <c r="C157" s="4" t="s">
        <v>43</v>
      </c>
      <c r="D157" s="4" t="s">
        <v>64</v>
      </c>
      <c r="E157" s="4" t="s">
        <v>1</v>
      </c>
      <c r="F157" s="3" t="s">
        <v>110</v>
      </c>
      <c r="G157" s="70" t="s">
        <v>110</v>
      </c>
      <c r="H157" s="87">
        <f>SUM(H158:H159)</f>
        <v>10755500</v>
      </c>
      <c r="I157" s="87">
        <f>SUM(I158:I159)</f>
        <v>10755500</v>
      </c>
      <c r="J157" s="126">
        <f>SUM(J158:J159)</f>
        <v>10511891.520000001</v>
      </c>
      <c r="K157" s="87">
        <f>SUM(K158:K159)</f>
        <v>243608.47999999949</v>
      </c>
      <c r="M157" s="134">
        <f t="shared" si="49"/>
        <v>0</v>
      </c>
      <c r="N157" s="55">
        <f t="shared" si="50"/>
        <v>243608.47999999858</v>
      </c>
    </row>
    <row r="158" spans="1:14" s="58" customFormat="1">
      <c r="A158" s="60" t="s">
        <v>95</v>
      </c>
      <c r="B158" s="203" t="s">
        <v>0</v>
      </c>
      <c r="C158" s="203" t="s">
        <v>43</v>
      </c>
      <c r="D158" s="203" t="s">
        <v>64</v>
      </c>
      <c r="E158" s="203" t="s">
        <v>4</v>
      </c>
      <c r="F158" s="66" t="s">
        <v>110</v>
      </c>
      <c r="G158" s="101" t="s">
        <v>110</v>
      </c>
      <c r="H158" s="88">
        <v>63700</v>
      </c>
      <c r="I158" s="88">
        <v>63700</v>
      </c>
      <c r="J158" s="277">
        <v>62218.96</v>
      </c>
      <c r="K158" s="89">
        <f t="shared" ref="K158:K159" si="54">I158-J158</f>
        <v>1481.0400000000009</v>
      </c>
      <c r="L158" s="52"/>
      <c r="M158" s="134">
        <f t="shared" si="49"/>
        <v>0</v>
      </c>
      <c r="N158" s="55">
        <f t="shared" si="50"/>
        <v>1481.0400000000009</v>
      </c>
    </row>
    <row r="159" spans="1:14" s="56" customFormat="1" ht="25.5">
      <c r="A159" s="60" t="s">
        <v>188</v>
      </c>
      <c r="B159" s="203" t="s">
        <v>0</v>
      </c>
      <c r="C159" s="203" t="s">
        <v>43</v>
      </c>
      <c r="D159" s="203" t="s">
        <v>64</v>
      </c>
      <c r="E159" s="203" t="s">
        <v>7</v>
      </c>
      <c r="F159" s="66" t="s">
        <v>110</v>
      </c>
      <c r="G159" s="101" t="s">
        <v>110</v>
      </c>
      <c r="H159" s="88">
        <v>10691800</v>
      </c>
      <c r="I159" s="88">
        <v>10691800</v>
      </c>
      <c r="J159" s="219">
        <v>10449672.560000001</v>
      </c>
      <c r="K159" s="89">
        <f t="shared" si="54"/>
        <v>242127.43999999948</v>
      </c>
      <c r="M159" s="134">
        <f t="shared" si="49"/>
        <v>0</v>
      </c>
      <c r="N159" s="55">
        <f t="shared" si="50"/>
        <v>242127.43999999948</v>
      </c>
    </row>
    <row r="160" spans="1:14" s="56" customFormat="1" ht="76.5">
      <c r="A160" s="84" t="s">
        <v>170</v>
      </c>
      <c r="B160" s="4" t="s">
        <v>0</v>
      </c>
      <c r="C160" s="4" t="s">
        <v>43</v>
      </c>
      <c r="D160" s="4" t="s">
        <v>65</v>
      </c>
      <c r="E160" s="4" t="s">
        <v>1</v>
      </c>
      <c r="F160" s="3" t="s">
        <v>110</v>
      </c>
      <c r="G160" s="70" t="s">
        <v>110</v>
      </c>
      <c r="H160" s="87">
        <f>SUM(H161:H162)</f>
        <v>27345800</v>
      </c>
      <c r="I160" s="87">
        <f>SUM(I161:I162)</f>
        <v>27345798.100000001</v>
      </c>
      <c r="J160" s="126">
        <f>SUM(J161:J162)</f>
        <v>27222292.449999999</v>
      </c>
      <c r="K160" s="87">
        <f>SUM(K161:K162)</f>
        <v>123505.65000000165</v>
      </c>
      <c r="M160" s="134">
        <f t="shared" si="49"/>
        <v>1.8999999985098839</v>
      </c>
      <c r="N160" s="55">
        <f t="shared" si="50"/>
        <v>123507.55000000075</v>
      </c>
    </row>
    <row r="161" spans="1:14" s="58" customFormat="1">
      <c r="A161" s="60" t="s">
        <v>95</v>
      </c>
      <c r="B161" s="203" t="s">
        <v>0</v>
      </c>
      <c r="C161" s="203" t="s">
        <v>43</v>
      </c>
      <c r="D161" s="203" t="s">
        <v>65</v>
      </c>
      <c r="E161" s="203" t="s">
        <v>4</v>
      </c>
      <c r="F161" s="66" t="s">
        <v>110</v>
      </c>
      <c r="G161" s="101" t="s">
        <v>110</v>
      </c>
      <c r="H161" s="88">
        <v>137800</v>
      </c>
      <c r="I161" s="88">
        <v>137799.1</v>
      </c>
      <c r="J161" s="277">
        <v>134880.95999999999</v>
      </c>
      <c r="K161" s="89">
        <f t="shared" ref="K161:K162" si="55">I161-J161</f>
        <v>2918.140000000014</v>
      </c>
      <c r="L161" s="52"/>
      <c r="M161" s="134">
        <f t="shared" si="49"/>
        <v>0.89999999999417923</v>
      </c>
      <c r="N161" s="55">
        <f t="shared" si="50"/>
        <v>2919.0400000000081</v>
      </c>
    </row>
    <row r="162" spans="1:14" s="56" customFormat="1" ht="25.5">
      <c r="A162" s="60" t="s">
        <v>188</v>
      </c>
      <c r="B162" s="203" t="s">
        <v>0</v>
      </c>
      <c r="C162" s="203" t="s">
        <v>43</v>
      </c>
      <c r="D162" s="203" t="s">
        <v>65</v>
      </c>
      <c r="E162" s="203" t="s">
        <v>7</v>
      </c>
      <c r="F162" s="66" t="s">
        <v>110</v>
      </c>
      <c r="G162" s="101" t="s">
        <v>110</v>
      </c>
      <c r="H162" s="88">
        <v>27208000</v>
      </c>
      <c r="I162" s="88">
        <v>27207999</v>
      </c>
      <c r="J162" s="219">
        <v>27087411.489999998</v>
      </c>
      <c r="K162" s="89">
        <f t="shared" si="55"/>
        <v>120587.51000000164</v>
      </c>
      <c r="M162" s="134">
        <f t="shared" si="49"/>
        <v>1</v>
      </c>
      <c r="N162" s="55">
        <f t="shared" si="50"/>
        <v>120588.51000000164</v>
      </c>
    </row>
    <row r="163" spans="1:14" s="56" customFormat="1" ht="51.75" customHeight="1">
      <c r="A163" s="84" t="s">
        <v>171</v>
      </c>
      <c r="B163" s="4" t="s">
        <v>0</v>
      </c>
      <c r="C163" s="4" t="s">
        <v>43</v>
      </c>
      <c r="D163" s="4" t="s">
        <v>66</v>
      </c>
      <c r="E163" s="4" t="s">
        <v>1</v>
      </c>
      <c r="F163" s="3" t="s">
        <v>110</v>
      </c>
      <c r="G163" s="70" t="s">
        <v>110</v>
      </c>
      <c r="H163" s="87">
        <f>SUM(H164:H165)</f>
        <v>39410500</v>
      </c>
      <c r="I163" s="87">
        <f>SUM(I164:I165)</f>
        <v>39407119.030000001</v>
      </c>
      <c r="J163" s="126">
        <f>SUM(J164:J165)</f>
        <v>39402589.200000003</v>
      </c>
      <c r="K163" s="87">
        <f>SUM(K164:K165)</f>
        <v>4529.8299999973096</v>
      </c>
      <c r="M163" s="134">
        <f t="shared" si="49"/>
        <v>3380.9699999988079</v>
      </c>
      <c r="N163" s="55">
        <f t="shared" si="50"/>
        <v>7910.7999999970198</v>
      </c>
    </row>
    <row r="164" spans="1:14" s="58" customFormat="1">
      <c r="A164" s="60" t="s">
        <v>95</v>
      </c>
      <c r="B164" s="203" t="s">
        <v>0</v>
      </c>
      <c r="C164" s="203" t="s">
        <v>43</v>
      </c>
      <c r="D164" s="203" t="s">
        <v>66</v>
      </c>
      <c r="E164" s="203" t="s">
        <v>4</v>
      </c>
      <c r="F164" s="66" t="s">
        <v>110</v>
      </c>
      <c r="G164" s="101" t="s">
        <v>110</v>
      </c>
      <c r="H164" s="88">
        <v>167000</v>
      </c>
      <c r="I164" s="88">
        <v>163619.03</v>
      </c>
      <c r="J164" s="219">
        <v>159263.82</v>
      </c>
      <c r="K164" s="89">
        <f t="shared" ref="K164:K165" si="56">I164-J164</f>
        <v>4355.2099999999919</v>
      </c>
      <c r="L164" s="52"/>
      <c r="M164" s="134">
        <f t="shared" si="49"/>
        <v>3380.9700000000012</v>
      </c>
      <c r="N164" s="55">
        <f t="shared" si="50"/>
        <v>7736.179999999993</v>
      </c>
    </row>
    <row r="165" spans="1:14" s="57" customFormat="1" ht="25.5">
      <c r="A165" s="60" t="s">
        <v>191</v>
      </c>
      <c r="B165" s="203" t="s">
        <v>0</v>
      </c>
      <c r="C165" s="203" t="s">
        <v>43</v>
      </c>
      <c r="D165" s="203" t="s">
        <v>66</v>
      </c>
      <c r="E165" s="203">
        <v>321</v>
      </c>
      <c r="F165" s="66" t="s">
        <v>110</v>
      </c>
      <c r="G165" s="101" t="s">
        <v>110</v>
      </c>
      <c r="H165" s="88">
        <v>39243500</v>
      </c>
      <c r="I165" s="88">
        <v>39243500</v>
      </c>
      <c r="J165" s="219">
        <v>39243325.380000003</v>
      </c>
      <c r="K165" s="89">
        <f t="shared" si="56"/>
        <v>174.61999999731779</v>
      </c>
      <c r="L165" s="82"/>
      <c r="M165" s="134">
        <f t="shared" si="49"/>
        <v>0</v>
      </c>
      <c r="N165" s="55">
        <f t="shared" si="50"/>
        <v>174.61999999731779</v>
      </c>
    </row>
    <row r="166" spans="1:14" s="56" customFormat="1" ht="51">
      <c r="A166" s="84" t="s">
        <v>172</v>
      </c>
      <c r="B166" s="4" t="s">
        <v>0</v>
      </c>
      <c r="C166" s="4" t="s">
        <v>43</v>
      </c>
      <c r="D166" s="4" t="s">
        <v>67</v>
      </c>
      <c r="E166" s="4" t="s">
        <v>1</v>
      </c>
      <c r="F166" s="3" t="s">
        <v>110</v>
      </c>
      <c r="G166" s="70" t="s">
        <v>110</v>
      </c>
      <c r="H166" s="87">
        <f>SUM(H167:H172)</f>
        <v>3444800</v>
      </c>
      <c r="I166" s="87">
        <f>SUM(I167:I172)</f>
        <v>3094800</v>
      </c>
      <c r="J166" s="87">
        <f>SUM(J167:J172)</f>
        <v>3094437.0199999996</v>
      </c>
      <c r="K166" s="87">
        <f>SUM(K167:K172)</f>
        <v>362.97999999999865</v>
      </c>
      <c r="M166" s="134">
        <f t="shared" si="49"/>
        <v>350000</v>
      </c>
      <c r="N166" s="55">
        <f t="shared" si="50"/>
        <v>350362.98000000045</v>
      </c>
    </row>
    <row r="167" spans="1:14" s="56" customFormat="1" ht="18.75" customHeight="1">
      <c r="A167" s="359" t="s">
        <v>95</v>
      </c>
      <c r="B167" s="203" t="s">
        <v>0</v>
      </c>
      <c r="C167" s="203" t="s">
        <v>43</v>
      </c>
      <c r="D167" s="203" t="s">
        <v>67</v>
      </c>
      <c r="E167" s="203" t="s">
        <v>4</v>
      </c>
      <c r="F167" s="404" t="s">
        <v>272</v>
      </c>
      <c r="G167" s="206" t="s">
        <v>228</v>
      </c>
      <c r="H167" s="275">
        <v>19550</v>
      </c>
      <c r="I167" s="275">
        <v>19550</v>
      </c>
      <c r="J167" s="275">
        <v>19324.490000000002</v>
      </c>
      <c r="K167" s="208">
        <f t="shared" ref="K167:K172" si="57">I167-J167</f>
        <v>225.5099999999984</v>
      </c>
      <c r="L167" s="134">
        <f>25537.02-J168</f>
        <v>19324.490000000002</v>
      </c>
      <c r="M167" s="134">
        <f t="shared" si="49"/>
        <v>0</v>
      </c>
      <c r="N167" s="55">
        <f t="shared" si="50"/>
        <v>225.5099999999984</v>
      </c>
    </row>
    <row r="168" spans="1:14" s="58" customFormat="1" ht="18" customHeight="1">
      <c r="A168" s="365"/>
      <c r="B168" s="203" t="s">
        <v>0</v>
      </c>
      <c r="C168" s="203" t="s">
        <v>43</v>
      </c>
      <c r="D168" s="203" t="s">
        <v>67</v>
      </c>
      <c r="E168" s="203" t="s">
        <v>4</v>
      </c>
      <c r="F168" s="404"/>
      <c r="G168" s="207" t="s">
        <v>227</v>
      </c>
      <c r="H168" s="275">
        <v>6350</v>
      </c>
      <c r="I168" s="275">
        <v>6350</v>
      </c>
      <c r="J168" s="275">
        <v>6212.53</v>
      </c>
      <c r="K168" s="209">
        <f t="shared" si="57"/>
        <v>137.47000000000025</v>
      </c>
      <c r="L168" s="52"/>
      <c r="M168" s="134">
        <f t="shared" si="49"/>
        <v>0</v>
      </c>
      <c r="N168" s="55">
        <f t="shared" si="50"/>
        <v>137.47000000000025</v>
      </c>
    </row>
    <row r="169" spans="1:14" s="58" customFormat="1" ht="25.5">
      <c r="A169" s="333" t="s">
        <v>191</v>
      </c>
      <c r="B169" s="203" t="s">
        <v>0</v>
      </c>
      <c r="C169" s="203" t="s">
        <v>43</v>
      </c>
      <c r="D169" s="203" t="s">
        <v>67</v>
      </c>
      <c r="E169" s="203">
        <v>313</v>
      </c>
      <c r="F169" s="332"/>
      <c r="G169" s="207"/>
      <c r="H169" s="275">
        <v>350000</v>
      </c>
      <c r="I169" s="275">
        <v>0</v>
      </c>
      <c r="J169" s="329">
        <v>0</v>
      </c>
      <c r="K169" s="209">
        <f t="shared" si="57"/>
        <v>0</v>
      </c>
      <c r="L169" s="52"/>
      <c r="M169" s="134">
        <f t="shared" si="49"/>
        <v>350000</v>
      </c>
      <c r="N169" s="55">
        <f t="shared" si="50"/>
        <v>350000</v>
      </c>
    </row>
    <row r="170" spans="1:14" s="58" customFormat="1" ht="18" customHeight="1">
      <c r="A170" s="359" t="s">
        <v>188</v>
      </c>
      <c r="B170" s="203" t="s">
        <v>0</v>
      </c>
      <c r="C170" s="203" t="s">
        <v>43</v>
      </c>
      <c r="D170" s="203" t="s">
        <v>67</v>
      </c>
      <c r="E170" s="203" t="s">
        <v>7</v>
      </c>
      <c r="F170" s="321"/>
      <c r="G170" s="207"/>
      <c r="H170" s="275">
        <v>485000</v>
      </c>
      <c r="I170" s="275">
        <v>485000</v>
      </c>
      <c r="J170" s="275">
        <v>485000</v>
      </c>
      <c r="K170" s="322">
        <f t="shared" si="57"/>
        <v>0</v>
      </c>
      <c r="L170" s="52"/>
      <c r="M170" s="134">
        <f t="shared" si="49"/>
        <v>0</v>
      </c>
      <c r="N170" s="55">
        <f t="shared" si="50"/>
        <v>0</v>
      </c>
    </row>
    <row r="171" spans="1:14" s="58" customFormat="1" ht="18" customHeight="1">
      <c r="A171" s="360"/>
      <c r="B171" s="203" t="s">
        <v>0</v>
      </c>
      <c r="C171" s="203" t="s">
        <v>43</v>
      </c>
      <c r="D171" s="203" t="s">
        <v>67</v>
      </c>
      <c r="E171" s="203" t="s">
        <v>7</v>
      </c>
      <c r="F171" s="404" t="s">
        <v>272</v>
      </c>
      <c r="G171" s="204" t="s">
        <v>228</v>
      </c>
      <c r="H171" s="275">
        <f>1955350</f>
        <v>1955350</v>
      </c>
      <c r="I171" s="275">
        <f>1955350</f>
        <v>1955350</v>
      </c>
      <c r="J171" s="275">
        <f>1955350-49.22</f>
        <v>1955300.78</v>
      </c>
      <c r="K171" s="208">
        <f t="shared" si="57"/>
        <v>49.21999999997206</v>
      </c>
      <c r="L171" s="52">
        <f>2583900-J172</f>
        <v>1955300.78</v>
      </c>
      <c r="M171" s="134">
        <f t="shared" si="49"/>
        <v>0</v>
      </c>
      <c r="N171" s="55">
        <f t="shared" si="50"/>
        <v>49.21999999997206</v>
      </c>
    </row>
    <row r="172" spans="1:14" s="56" customFormat="1" ht="18.75" customHeight="1">
      <c r="A172" s="361"/>
      <c r="B172" s="203" t="s">
        <v>0</v>
      </c>
      <c r="C172" s="203" t="s">
        <v>43</v>
      </c>
      <c r="D172" s="203" t="s">
        <v>67</v>
      </c>
      <c r="E172" s="203" t="s">
        <v>7</v>
      </c>
      <c r="F172" s="404"/>
      <c r="G172" s="204" t="s">
        <v>227</v>
      </c>
      <c r="H172" s="275">
        <v>628550</v>
      </c>
      <c r="I172" s="275">
        <v>628550</v>
      </c>
      <c r="J172" s="275">
        <v>628599.22</v>
      </c>
      <c r="K172" s="89">
        <f t="shared" si="57"/>
        <v>-49.21999999997206</v>
      </c>
      <c r="M172" s="134">
        <f t="shared" si="49"/>
        <v>0</v>
      </c>
      <c r="N172" s="55">
        <f t="shared" si="50"/>
        <v>-49.21999999997206</v>
      </c>
    </row>
    <row r="173" spans="1:14" s="56" customFormat="1" ht="25.5">
      <c r="A173" s="84" t="s">
        <v>173</v>
      </c>
      <c r="B173" s="4" t="s">
        <v>0</v>
      </c>
      <c r="C173" s="4" t="s">
        <v>43</v>
      </c>
      <c r="D173" s="4" t="s">
        <v>68</v>
      </c>
      <c r="E173" s="4" t="s">
        <v>1</v>
      </c>
      <c r="F173" s="205" t="s">
        <v>110</v>
      </c>
      <c r="G173" s="70" t="s">
        <v>110</v>
      </c>
      <c r="H173" s="87">
        <f>SUM(H174:H175)</f>
        <v>94684600</v>
      </c>
      <c r="I173" s="255">
        <f>SUM(I174:I175)</f>
        <v>94684600</v>
      </c>
      <c r="J173" s="126">
        <f>SUM(J174:J175)</f>
        <v>94681554.86999999</v>
      </c>
      <c r="K173" s="87">
        <f>SUM(K174:K175)</f>
        <v>3045.1300000047777</v>
      </c>
      <c r="M173" s="134">
        <f t="shared" si="49"/>
        <v>0</v>
      </c>
      <c r="N173" s="55">
        <f t="shared" si="50"/>
        <v>3045.1300000101328</v>
      </c>
    </row>
    <row r="174" spans="1:14" s="58" customFormat="1">
      <c r="A174" s="60" t="s">
        <v>95</v>
      </c>
      <c r="B174" s="203" t="s">
        <v>0</v>
      </c>
      <c r="C174" s="203" t="s">
        <v>43</v>
      </c>
      <c r="D174" s="203" t="s">
        <v>68</v>
      </c>
      <c r="E174" s="203" t="s">
        <v>4</v>
      </c>
      <c r="F174" s="66" t="s">
        <v>110</v>
      </c>
      <c r="G174" s="101" t="s">
        <v>110</v>
      </c>
      <c r="H174" s="88">
        <v>390600</v>
      </c>
      <c r="I174" s="88">
        <v>390600</v>
      </c>
      <c r="J174" s="219">
        <v>389528.74</v>
      </c>
      <c r="K174" s="89">
        <f t="shared" ref="K174:K175" si="58">I174-J174</f>
        <v>1071.2600000000093</v>
      </c>
      <c r="L174" s="52"/>
      <c r="M174" s="134">
        <f t="shared" si="49"/>
        <v>0</v>
      </c>
      <c r="N174" s="55">
        <f t="shared" si="50"/>
        <v>1071.2600000000093</v>
      </c>
    </row>
    <row r="175" spans="1:14" s="58" customFormat="1" ht="25.5">
      <c r="A175" s="60" t="s">
        <v>188</v>
      </c>
      <c r="B175" s="203" t="s">
        <v>0</v>
      </c>
      <c r="C175" s="203" t="s">
        <v>43</v>
      </c>
      <c r="D175" s="203" t="s">
        <v>68</v>
      </c>
      <c r="E175" s="203" t="s">
        <v>7</v>
      </c>
      <c r="F175" s="66" t="s">
        <v>110</v>
      </c>
      <c r="G175" s="101" t="s">
        <v>110</v>
      </c>
      <c r="H175" s="88">
        <v>94294000</v>
      </c>
      <c r="I175" s="88">
        <v>94294000</v>
      </c>
      <c r="J175" s="219">
        <v>94292026.129999995</v>
      </c>
      <c r="K175" s="89">
        <f t="shared" si="58"/>
        <v>1973.8700000047684</v>
      </c>
      <c r="L175" s="52"/>
      <c r="M175" s="134">
        <f t="shared" si="49"/>
        <v>0</v>
      </c>
      <c r="N175" s="55">
        <f t="shared" si="50"/>
        <v>1973.8700000047684</v>
      </c>
    </row>
    <row r="176" spans="1:14" s="56" customFormat="1">
      <c r="A176" s="84" t="s">
        <v>148</v>
      </c>
      <c r="B176" s="4" t="s">
        <v>0</v>
      </c>
      <c r="C176" s="4" t="s">
        <v>43</v>
      </c>
      <c r="D176" s="4" t="s">
        <v>33</v>
      </c>
      <c r="E176" s="4" t="s">
        <v>1</v>
      </c>
      <c r="F176" s="3" t="s">
        <v>110</v>
      </c>
      <c r="G176" s="70" t="s">
        <v>110</v>
      </c>
      <c r="H176" s="87">
        <f>SUM(H177:H179)</f>
        <v>304383349.82000005</v>
      </c>
      <c r="I176" s="87">
        <f>SUM(I177:I179)</f>
        <v>304383349.82000005</v>
      </c>
      <c r="J176" s="87">
        <f>SUM(J177:J179)</f>
        <v>304289899.99000001</v>
      </c>
      <c r="K176" s="87">
        <f>SUM(K177:K179)</f>
        <v>93449.830000045244</v>
      </c>
      <c r="M176" s="134">
        <f t="shared" si="49"/>
        <v>0</v>
      </c>
      <c r="N176" s="55">
        <f t="shared" si="50"/>
        <v>93449.830000042915</v>
      </c>
    </row>
    <row r="177" spans="1:16384" s="56" customFormat="1" ht="25.5">
      <c r="A177" s="143" t="s">
        <v>193</v>
      </c>
      <c r="B177" s="203" t="s">
        <v>0</v>
      </c>
      <c r="C177" s="203" t="s">
        <v>43</v>
      </c>
      <c r="D177" s="203" t="s">
        <v>33</v>
      </c>
      <c r="E177" s="203" t="s">
        <v>16</v>
      </c>
      <c r="F177" s="405" t="s">
        <v>270</v>
      </c>
      <c r="G177" s="314" t="s">
        <v>227</v>
      </c>
      <c r="H177" s="88">
        <v>1716394</v>
      </c>
      <c r="I177" s="88">
        <v>1716394</v>
      </c>
      <c r="J177" s="219">
        <v>1715667</v>
      </c>
      <c r="K177" s="89">
        <f t="shared" ref="K177:K179" si="59">I177-J177</f>
        <v>727</v>
      </c>
      <c r="M177" s="134">
        <f t="shared" si="49"/>
        <v>0</v>
      </c>
      <c r="N177" s="55">
        <f t="shared" si="50"/>
        <v>727</v>
      </c>
    </row>
    <row r="178" spans="1:16384" s="93" customFormat="1">
      <c r="A178" s="143" t="s">
        <v>95</v>
      </c>
      <c r="B178" s="203" t="s">
        <v>0</v>
      </c>
      <c r="C178" s="203" t="s">
        <v>43</v>
      </c>
      <c r="D178" s="203" t="s">
        <v>33</v>
      </c>
      <c r="E178" s="203" t="s">
        <v>4</v>
      </c>
      <c r="F178" s="406"/>
      <c r="G178" s="314" t="s">
        <v>227</v>
      </c>
      <c r="H178" s="88">
        <v>985479.35</v>
      </c>
      <c r="I178" s="88">
        <v>985479.35</v>
      </c>
      <c r="J178" s="219">
        <v>982074.66</v>
      </c>
      <c r="K178" s="89">
        <f t="shared" si="59"/>
        <v>3404.6899999999441</v>
      </c>
      <c r="L178" s="62"/>
      <c r="M178" s="134">
        <f t="shared" si="49"/>
        <v>0</v>
      </c>
      <c r="N178" s="55">
        <f t="shared" si="50"/>
        <v>3404.6899999999441</v>
      </c>
    </row>
    <row r="179" spans="1:16384" s="58" customFormat="1" ht="25.5">
      <c r="A179" s="143" t="s">
        <v>188</v>
      </c>
      <c r="B179" s="203" t="s">
        <v>0</v>
      </c>
      <c r="C179" s="203" t="s">
        <v>43</v>
      </c>
      <c r="D179" s="203" t="s">
        <v>33</v>
      </c>
      <c r="E179" s="203" t="s">
        <v>7</v>
      </c>
      <c r="F179" s="407"/>
      <c r="G179" s="314" t="s">
        <v>227</v>
      </c>
      <c r="H179" s="88">
        <v>301681476.47000003</v>
      </c>
      <c r="I179" s="88">
        <v>301681476.47000003</v>
      </c>
      <c r="J179" s="219">
        <v>301592158.32999998</v>
      </c>
      <c r="K179" s="89">
        <f t="shared" si="59"/>
        <v>89318.1400000453</v>
      </c>
      <c r="L179" s="52"/>
      <c r="M179" s="134">
        <f t="shared" si="49"/>
        <v>0</v>
      </c>
      <c r="N179" s="55">
        <f t="shared" si="50"/>
        <v>89318.1400000453</v>
      </c>
    </row>
    <row r="180" spans="1:16384" s="193" customFormat="1" ht="76.5">
      <c r="A180" s="84" t="s">
        <v>326</v>
      </c>
      <c r="B180" s="4">
        <v>148</v>
      </c>
      <c r="C180" s="4">
        <v>1003</v>
      </c>
      <c r="D180" s="4">
        <v>9990058680</v>
      </c>
      <c r="E180" s="4" t="s">
        <v>1</v>
      </c>
      <c r="F180" s="205"/>
      <c r="G180" s="70"/>
      <c r="H180" s="87">
        <f>SUM(H181:H181)</f>
        <v>9718500</v>
      </c>
      <c r="I180" s="255">
        <f>SUM(I181:I181)</f>
        <v>9718500</v>
      </c>
      <c r="J180" s="126">
        <f>SUM(J181:J181)</f>
        <v>9718500</v>
      </c>
      <c r="K180" s="337">
        <f>SUM(K181:K181)</f>
        <v>0</v>
      </c>
      <c r="L180" s="4"/>
      <c r="M180" s="134">
        <f t="shared" si="49"/>
        <v>0</v>
      </c>
      <c r="N180" s="55">
        <f t="shared" si="50"/>
        <v>0</v>
      </c>
      <c r="O180" s="4"/>
      <c r="P180" s="205"/>
      <c r="Q180" s="70"/>
      <c r="R180" s="87"/>
      <c r="S180" s="255"/>
      <c r="T180" s="126"/>
      <c r="U180" s="84"/>
      <c r="V180" s="4"/>
      <c r="W180" s="4"/>
      <c r="X180" s="4"/>
      <c r="Y180" s="4"/>
      <c r="Z180" s="205"/>
      <c r="AA180" s="70"/>
      <c r="AB180" s="87"/>
      <c r="AC180" s="255"/>
      <c r="AD180" s="126"/>
      <c r="AE180" s="84"/>
      <c r="AF180" s="4"/>
      <c r="AG180" s="4"/>
      <c r="AH180" s="4"/>
      <c r="AI180" s="4"/>
      <c r="AJ180" s="205"/>
      <c r="AK180" s="70"/>
      <c r="AL180" s="87"/>
      <c r="AM180" s="255"/>
      <c r="AN180" s="126"/>
      <c r="AO180" s="84"/>
      <c r="AP180" s="4"/>
      <c r="AQ180" s="4"/>
      <c r="AR180" s="4"/>
      <c r="AS180" s="4"/>
      <c r="AT180" s="205"/>
      <c r="AU180" s="70"/>
      <c r="AV180" s="87"/>
      <c r="AW180" s="255"/>
      <c r="AX180" s="126"/>
      <c r="AY180" s="84"/>
      <c r="AZ180" s="4"/>
      <c r="BA180" s="4"/>
      <c r="BB180" s="4"/>
      <c r="BC180" s="4"/>
      <c r="BD180" s="205"/>
      <c r="BE180" s="70"/>
      <c r="BF180" s="87"/>
      <c r="BG180" s="255"/>
      <c r="BH180" s="126"/>
      <c r="BI180" s="84"/>
      <c r="BJ180" s="4"/>
      <c r="BK180" s="4"/>
      <c r="BL180" s="4"/>
      <c r="BM180" s="4"/>
      <c r="BN180" s="205"/>
      <c r="BO180" s="70"/>
      <c r="BP180" s="87"/>
      <c r="BQ180" s="255"/>
      <c r="BR180" s="126"/>
      <c r="BS180" s="84"/>
      <c r="BT180" s="4"/>
      <c r="BU180" s="4"/>
      <c r="BV180" s="4"/>
      <c r="BW180" s="4"/>
      <c r="BX180" s="205"/>
      <c r="BY180" s="70"/>
      <c r="BZ180" s="87"/>
      <c r="CA180" s="255"/>
      <c r="CB180" s="126"/>
      <c r="CC180" s="84"/>
      <c r="CD180" s="4"/>
      <c r="CE180" s="4"/>
      <c r="CF180" s="4"/>
      <c r="CG180" s="4"/>
      <c r="CH180" s="205"/>
      <c r="CI180" s="70"/>
      <c r="CJ180" s="87"/>
      <c r="CK180" s="255"/>
      <c r="CL180" s="126"/>
      <c r="CM180" s="84"/>
      <c r="CN180" s="4"/>
      <c r="CO180" s="4"/>
      <c r="CP180" s="4"/>
      <c r="CQ180" s="4"/>
      <c r="CR180" s="205"/>
      <c r="CS180" s="70"/>
      <c r="CT180" s="87"/>
      <c r="CU180" s="255"/>
      <c r="CV180" s="126"/>
      <c r="CW180" s="84"/>
      <c r="CX180" s="4"/>
      <c r="CY180" s="4"/>
      <c r="CZ180" s="4"/>
      <c r="DA180" s="4"/>
      <c r="DB180" s="205"/>
      <c r="DC180" s="70"/>
      <c r="DD180" s="87"/>
      <c r="DE180" s="255"/>
      <c r="DF180" s="126"/>
      <c r="DG180" s="84"/>
      <c r="DH180" s="4"/>
      <c r="DI180" s="4"/>
      <c r="DJ180" s="4"/>
      <c r="DK180" s="4"/>
      <c r="DL180" s="205"/>
      <c r="DM180" s="70"/>
      <c r="DN180" s="87"/>
      <c r="DO180" s="255"/>
      <c r="DP180" s="126"/>
      <c r="DQ180" s="84"/>
      <c r="DR180" s="4"/>
      <c r="DS180" s="4"/>
      <c r="DT180" s="4"/>
      <c r="DU180" s="4"/>
      <c r="DV180" s="205"/>
      <c r="DW180" s="70"/>
      <c r="DX180" s="87"/>
      <c r="DY180" s="255"/>
      <c r="DZ180" s="126"/>
      <c r="EA180" s="84"/>
      <c r="EB180" s="4"/>
      <c r="EC180" s="4"/>
      <c r="ED180" s="4"/>
      <c r="EE180" s="4"/>
      <c r="EF180" s="205"/>
      <c r="EG180" s="70"/>
      <c r="EH180" s="87"/>
      <c r="EI180" s="255"/>
      <c r="EJ180" s="126"/>
      <c r="EK180" s="84"/>
      <c r="EL180" s="4"/>
      <c r="EM180" s="4"/>
      <c r="EN180" s="4"/>
      <c r="EO180" s="4"/>
      <c r="EP180" s="205"/>
      <c r="EQ180" s="70"/>
      <c r="ER180" s="87"/>
      <c r="ES180" s="255"/>
      <c r="ET180" s="126"/>
      <c r="EU180" s="84"/>
      <c r="EV180" s="4"/>
      <c r="EW180" s="4"/>
      <c r="EX180" s="4"/>
      <c r="EY180" s="4"/>
      <c r="EZ180" s="205"/>
      <c r="FA180" s="70"/>
      <c r="FB180" s="87"/>
      <c r="FC180" s="255"/>
      <c r="FD180" s="126"/>
      <c r="FE180" s="84"/>
      <c r="FF180" s="4"/>
      <c r="FG180" s="4"/>
      <c r="FH180" s="4"/>
      <c r="FI180" s="4"/>
      <c r="FJ180" s="205"/>
      <c r="FK180" s="70"/>
      <c r="FL180" s="87"/>
      <c r="FM180" s="255"/>
      <c r="FN180" s="126"/>
      <c r="FO180" s="84"/>
      <c r="FP180" s="4"/>
      <c r="FQ180" s="4"/>
      <c r="FR180" s="4"/>
      <c r="FS180" s="4"/>
      <c r="FT180" s="205"/>
      <c r="FU180" s="70"/>
      <c r="FV180" s="87"/>
      <c r="FW180" s="255"/>
      <c r="FX180" s="126"/>
      <c r="FY180" s="84"/>
      <c r="FZ180" s="4"/>
      <c r="GA180" s="4"/>
      <c r="GB180" s="4"/>
      <c r="GC180" s="4"/>
      <c r="GD180" s="205"/>
      <c r="GE180" s="70"/>
      <c r="GF180" s="87"/>
      <c r="GG180" s="255"/>
      <c r="GH180" s="126"/>
      <c r="GI180" s="84"/>
      <c r="GJ180" s="4"/>
      <c r="GK180" s="4"/>
      <c r="GL180" s="4"/>
      <c r="GM180" s="4"/>
      <c r="GN180" s="205"/>
      <c r="GO180" s="70"/>
      <c r="GP180" s="87"/>
      <c r="GQ180" s="255"/>
      <c r="GR180" s="126"/>
      <c r="GS180" s="84"/>
      <c r="GT180" s="4"/>
      <c r="GU180" s="4"/>
      <c r="GV180" s="4"/>
      <c r="GW180" s="4"/>
      <c r="GX180" s="205"/>
      <c r="GY180" s="70"/>
      <c r="GZ180" s="87"/>
      <c r="HA180" s="255"/>
      <c r="HB180" s="126"/>
      <c r="HC180" s="84"/>
      <c r="HD180" s="4"/>
      <c r="HE180" s="4"/>
      <c r="HF180" s="4"/>
      <c r="HG180" s="4"/>
      <c r="HH180" s="205"/>
      <c r="HI180" s="70"/>
      <c r="HJ180" s="87"/>
      <c r="HK180" s="255"/>
      <c r="HL180" s="126"/>
      <c r="HM180" s="84"/>
      <c r="HN180" s="4"/>
      <c r="HO180" s="4"/>
      <c r="HP180" s="4"/>
      <c r="HQ180" s="4"/>
      <c r="HR180" s="205"/>
      <c r="HS180" s="70"/>
      <c r="HT180" s="87"/>
      <c r="HU180" s="255"/>
      <c r="HV180" s="126"/>
      <c r="HW180" s="84"/>
      <c r="HX180" s="4"/>
      <c r="HY180" s="4"/>
      <c r="HZ180" s="4"/>
      <c r="IA180" s="4"/>
      <c r="IB180" s="205"/>
      <c r="IC180" s="70"/>
      <c r="ID180" s="87"/>
      <c r="IE180" s="255"/>
      <c r="IF180" s="126"/>
      <c r="IG180" s="84"/>
      <c r="IH180" s="4"/>
      <c r="II180" s="4"/>
      <c r="IJ180" s="4"/>
      <c r="IK180" s="4"/>
      <c r="IL180" s="205"/>
      <c r="IM180" s="70"/>
      <c r="IN180" s="87"/>
      <c r="IO180" s="255"/>
      <c r="IP180" s="126"/>
      <c r="IQ180" s="84"/>
      <c r="IR180" s="4"/>
      <c r="IS180" s="4"/>
      <c r="IT180" s="4"/>
      <c r="IU180" s="4"/>
      <c r="IV180" s="205"/>
      <c r="IW180" s="70"/>
      <c r="IX180" s="87"/>
      <c r="IY180" s="255"/>
      <c r="IZ180" s="126"/>
      <c r="JA180" s="84"/>
      <c r="JB180" s="4"/>
      <c r="JC180" s="4"/>
      <c r="JD180" s="4"/>
      <c r="JE180" s="4"/>
      <c r="JF180" s="205"/>
      <c r="JG180" s="70"/>
      <c r="JH180" s="87"/>
      <c r="JI180" s="255"/>
      <c r="JJ180" s="126"/>
      <c r="JK180" s="84"/>
      <c r="JL180" s="4"/>
      <c r="JM180" s="4"/>
      <c r="JN180" s="4"/>
      <c r="JO180" s="4"/>
      <c r="JP180" s="205"/>
      <c r="JQ180" s="70"/>
      <c r="JR180" s="87"/>
      <c r="JS180" s="255"/>
      <c r="JT180" s="126"/>
      <c r="JU180" s="84"/>
      <c r="JV180" s="4"/>
      <c r="JW180" s="4"/>
      <c r="JX180" s="4"/>
      <c r="JY180" s="4"/>
      <c r="JZ180" s="205"/>
      <c r="KA180" s="70"/>
      <c r="KB180" s="87"/>
      <c r="KC180" s="255"/>
      <c r="KD180" s="126"/>
      <c r="KE180" s="84"/>
      <c r="KF180" s="4"/>
      <c r="KG180" s="4"/>
      <c r="KH180" s="4"/>
      <c r="KI180" s="4"/>
      <c r="KJ180" s="205"/>
      <c r="KK180" s="70"/>
      <c r="KL180" s="87"/>
      <c r="KM180" s="255"/>
      <c r="KN180" s="126"/>
      <c r="KO180" s="84"/>
      <c r="KP180" s="4"/>
      <c r="KQ180" s="4"/>
      <c r="KR180" s="4"/>
      <c r="KS180" s="4"/>
      <c r="KT180" s="205"/>
      <c r="KU180" s="70"/>
      <c r="KV180" s="87"/>
      <c r="KW180" s="255"/>
      <c r="KX180" s="126"/>
      <c r="KY180" s="84"/>
      <c r="KZ180" s="4"/>
      <c r="LA180" s="4"/>
      <c r="LB180" s="4"/>
      <c r="LC180" s="4"/>
      <c r="LD180" s="205"/>
      <c r="LE180" s="70"/>
      <c r="LF180" s="87"/>
      <c r="LG180" s="255"/>
      <c r="LH180" s="126"/>
      <c r="LI180" s="84"/>
      <c r="LJ180" s="4"/>
      <c r="LK180" s="4"/>
      <c r="LL180" s="4"/>
      <c r="LM180" s="4"/>
      <c r="LN180" s="205"/>
      <c r="LO180" s="70"/>
      <c r="LP180" s="87"/>
      <c r="LQ180" s="255"/>
      <c r="LR180" s="126"/>
      <c r="LS180" s="84"/>
      <c r="LT180" s="4"/>
      <c r="LU180" s="4"/>
      <c r="LV180" s="4"/>
      <c r="LW180" s="4"/>
      <c r="LX180" s="205"/>
      <c r="LY180" s="70"/>
      <c r="LZ180" s="87"/>
      <c r="MA180" s="255"/>
      <c r="MB180" s="126"/>
      <c r="MC180" s="84"/>
      <c r="MD180" s="4"/>
      <c r="ME180" s="4"/>
      <c r="MF180" s="4"/>
      <c r="MG180" s="4"/>
      <c r="MH180" s="205"/>
      <c r="MI180" s="70"/>
      <c r="MJ180" s="87"/>
      <c r="MK180" s="255"/>
      <c r="ML180" s="126"/>
      <c r="MM180" s="84"/>
      <c r="MN180" s="4"/>
      <c r="MO180" s="4"/>
      <c r="MP180" s="4"/>
      <c r="MQ180" s="4"/>
      <c r="MR180" s="205"/>
      <c r="MS180" s="70"/>
      <c r="MT180" s="87"/>
      <c r="MU180" s="255"/>
      <c r="MV180" s="126"/>
      <c r="MW180" s="84"/>
      <c r="MX180" s="4"/>
      <c r="MY180" s="4"/>
      <c r="MZ180" s="4"/>
      <c r="NA180" s="4"/>
      <c r="NB180" s="205"/>
      <c r="NC180" s="70"/>
      <c r="ND180" s="87"/>
      <c r="NE180" s="255"/>
      <c r="NF180" s="126"/>
      <c r="NG180" s="84"/>
      <c r="NH180" s="4"/>
      <c r="NI180" s="4"/>
      <c r="NJ180" s="4"/>
      <c r="NK180" s="4"/>
      <c r="NL180" s="205"/>
      <c r="NM180" s="70"/>
      <c r="NN180" s="87"/>
      <c r="NO180" s="255"/>
      <c r="NP180" s="126"/>
      <c r="NQ180" s="84"/>
      <c r="NR180" s="4"/>
      <c r="NS180" s="4"/>
      <c r="NT180" s="4"/>
      <c r="NU180" s="4"/>
      <c r="NV180" s="205"/>
      <c r="NW180" s="70"/>
      <c r="NX180" s="87"/>
      <c r="NY180" s="255"/>
      <c r="NZ180" s="126"/>
      <c r="OA180" s="84"/>
      <c r="OB180" s="4"/>
      <c r="OC180" s="4"/>
      <c r="OD180" s="4"/>
      <c r="OE180" s="4"/>
      <c r="OF180" s="205"/>
      <c r="OG180" s="70"/>
      <c r="OH180" s="87"/>
      <c r="OI180" s="255"/>
      <c r="OJ180" s="126"/>
      <c r="OK180" s="84"/>
      <c r="OL180" s="4"/>
      <c r="OM180" s="4"/>
      <c r="ON180" s="4"/>
      <c r="OO180" s="4"/>
      <c r="OP180" s="205"/>
      <c r="OQ180" s="70"/>
      <c r="OR180" s="87"/>
      <c r="OS180" s="255"/>
      <c r="OT180" s="126"/>
      <c r="OU180" s="84"/>
      <c r="OV180" s="4"/>
      <c r="OW180" s="4"/>
      <c r="OX180" s="4"/>
      <c r="OY180" s="4"/>
      <c r="OZ180" s="205"/>
      <c r="PA180" s="70"/>
      <c r="PB180" s="87"/>
      <c r="PC180" s="255"/>
      <c r="PD180" s="126"/>
      <c r="PE180" s="84"/>
      <c r="PF180" s="4"/>
      <c r="PG180" s="4"/>
      <c r="PH180" s="4"/>
      <c r="PI180" s="4"/>
      <c r="PJ180" s="205"/>
      <c r="PK180" s="70"/>
      <c r="PL180" s="87"/>
      <c r="PM180" s="255"/>
      <c r="PN180" s="126"/>
      <c r="PO180" s="84"/>
      <c r="PP180" s="4"/>
      <c r="PQ180" s="4"/>
      <c r="PR180" s="4"/>
      <c r="PS180" s="4"/>
      <c r="PT180" s="205"/>
      <c r="PU180" s="70"/>
      <c r="PV180" s="87"/>
      <c r="PW180" s="255"/>
      <c r="PX180" s="126"/>
      <c r="PY180" s="84"/>
      <c r="PZ180" s="4"/>
      <c r="QA180" s="4"/>
      <c r="QB180" s="4"/>
      <c r="QC180" s="4"/>
      <c r="QD180" s="205"/>
      <c r="QE180" s="70"/>
      <c r="QF180" s="87"/>
      <c r="QG180" s="255"/>
      <c r="QH180" s="126"/>
      <c r="QI180" s="84"/>
      <c r="QJ180" s="4"/>
      <c r="QK180" s="4"/>
      <c r="QL180" s="4"/>
      <c r="QM180" s="4"/>
      <c r="QN180" s="205"/>
      <c r="QO180" s="70"/>
      <c r="QP180" s="87"/>
      <c r="QQ180" s="255"/>
      <c r="QR180" s="126"/>
      <c r="QS180" s="84"/>
      <c r="QT180" s="4"/>
      <c r="QU180" s="4"/>
      <c r="QV180" s="4"/>
      <c r="QW180" s="4"/>
      <c r="QX180" s="205"/>
      <c r="QY180" s="70"/>
      <c r="QZ180" s="87"/>
      <c r="RA180" s="255"/>
      <c r="RB180" s="126"/>
      <c r="RC180" s="84"/>
      <c r="RD180" s="4"/>
      <c r="RE180" s="4"/>
      <c r="RF180" s="4"/>
      <c r="RG180" s="4"/>
      <c r="RH180" s="205"/>
      <c r="RI180" s="70"/>
      <c r="RJ180" s="87"/>
      <c r="RK180" s="255"/>
      <c r="RL180" s="126"/>
      <c r="RM180" s="84"/>
      <c r="RN180" s="4"/>
      <c r="RO180" s="4"/>
      <c r="RP180" s="4"/>
      <c r="RQ180" s="4"/>
      <c r="RR180" s="205"/>
      <c r="RS180" s="70"/>
      <c r="RT180" s="87"/>
      <c r="RU180" s="255"/>
      <c r="RV180" s="126"/>
      <c r="RW180" s="84"/>
      <c r="RX180" s="4"/>
      <c r="RY180" s="4"/>
      <c r="RZ180" s="4"/>
      <c r="SA180" s="4"/>
      <c r="SB180" s="205"/>
      <c r="SC180" s="70"/>
      <c r="SD180" s="87"/>
      <c r="SE180" s="255"/>
      <c r="SF180" s="126"/>
      <c r="SG180" s="84"/>
      <c r="SH180" s="4"/>
      <c r="SI180" s="4"/>
      <c r="SJ180" s="4"/>
      <c r="SK180" s="4"/>
      <c r="SL180" s="205"/>
      <c r="SM180" s="70"/>
      <c r="SN180" s="87"/>
      <c r="SO180" s="255"/>
      <c r="SP180" s="126"/>
      <c r="SQ180" s="84"/>
      <c r="SR180" s="4"/>
      <c r="SS180" s="4"/>
      <c r="ST180" s="4"/>
      <c r="SU180" s="4"/>
      <c r="SV180" s="205"/>
      <c r="SW180" s="70"/>
      <c r="SX180" s="87"/>
      <c r="SY180" s="255"/>
      <c r="SZ180" s="126"/>
      <c r="TA180" s="84"/>
      <c r="TB180" s="4"/>
      <c r="TC180" s="4"/>
      <c r="TD180" s="4"/>
      <c r="TE180" s="4"/>
      <c r="TF180" s="205"/>
      <c r="TG180" s="70"/>
      <c r="TH180" s="87"/>
      <c r="TI180" s="255"/>
      <c r="TJ180" s="126"/>
      <c r="TK180" s="84"/>
      <c r="TL180" s="4"/>
      <c r="TM180" s="4"/>
      <c r="TN180" s="4"/>
      <c r="TO180" s="4"/>
      <c r="TP180" s="205"/>
      <c r="TQ180" s="70"/>
      <c r="TR180" s="87"/>
      <c r="TS180" s="255"/>
      <c r="TT180" s="126"/>
      <c r="TU180" s="84"/>
      <c r="TV180" s="4"/>
      <c r="TW180" s="4"/>
      <c r="TX180" s="4"/>
      <c r="TY180" s="4"/>
      <c r="TZ180" s="205"/>
      <c r="UA180" s="70"/>
      <c r="UB180" s="87"/>
      <c r="UC180" s="255"/>
      <c r="UD180" s="126"/>
      <c r="UE180" s="84"/>
      <c r="UF180" s="4"/>
      <c r="UG180" s="4"/>
      <c r="UH180" s="4"/>
      <c r="UI180" s="4"/>
      <c r="UJ180" s="205"/>
      <c r="UK180" s="70"/>
      <c r="UL180" s="87"/>
      <c r="UM180" s="255"/>
      <c r="UN180" s="126"/>
      <c r="UO180" s="84"/>
      <c r="UP180" s="4"/>
      <c r="UQ180" s="4"/>
      <c r="UR180" s="4"/>
      <c r="US180" s="4"/>
      <c r="UT180" s="205"/>
      <c r="UU180" s="70"/>
      <c r="UV180" s="87"/>
      <c r="UW180" s="255"/>
      <c r="UX180" s="126"/>
      <c r="UY180" s="84"/>
      <c r="UZ180" s="4"/>
      <c r="VA180" s="4"/>
      <c r="VB180" s="4"/>
      <c r="VC180" s="4"/>
      <c r="VD180" s="205"/>
      <c r="VE180" s="70"/>
      <c r="VF180" s="87"/>
      <c r="VG180" s="255"/>
      <c r="VH180" s="126"/>
      <c r="VI180" s="84"/>
      <c r="VJ180" s="4"/>
      <c r="VK180" s="4"/>
      <c r="VL180" s="4"/>
      <c r="VM180" s="4"/>
      <c r="VN180" s="205"/>
      <c r="VO180" s="70"/>
      <c r="VP180" s="87"/>
      <c r="VQ180" s="255"/>
      <c r="VR180" s="126"/>
      <c r="VS180" s="84"/>
      <c r="VT180" s="4"/>
      <c r="VU180" s="4"/>
      <c r="VV180" s="4"/>
      <c r="VW180" s="4"/>
      <c r="VX180" s="205"/>
      <c r="VY180" s="70"/>
      <c r="VZ180" s="87"/>
      <c r="WA180" s="255"/>
      <c r="WB180" s="126"/>
      <c r="WC180" s="84"/>
      <c r="WD180" s="4"/>
      <c r="WE180" s="4"/>
      <c r="WF180" s="4"/>
      <c r="WG180" s="4"/>
      <c r="WH180" s="205"/>
      <c r="WI180" s="70"/>
      <c r="WJ180" s="87"/>
      <c r="WK180" s="255"/>
      <c r="WL180" s="126"/>
      <c r="WM180" s="84"/>
      <c r="WN180" s="4"/>
      <c r="WO180" s="4"/>
      <c r="WP180" s="4"/>
      <c r="WQ180" s="4"/>
      <c r="WR180" s="205"/>
      <c r="WS180" s="70"/>
      <c r="WT180" s="87"/>
      <c r="WU180" s="255"/>
      <c r="WV180" s="126"/>
      <c r="WW180" s="84"/>
      <c r="WX180" s="4"/>
      <c r="WY180" s="4"/>
      <c r="WZ180" s="4"/>
      <c r="XA180" s="4"/>
      <c r="XB180" s="205"/>
      <c r="XC180" s="70"/>
      <c r="XD180" s="87"/>
      <c r="XE180" s="255"/>
      <c r="XF180" s="126"/>
      <c r="XG180" s="84"/>
      <c r="XH180" s="4"/>
      <c r="XI180" s="4"/>
      <c r="XJ180" s="4"/>
      <c r="XK180" s="4"/>
      <c r="XL180" s="205"/>
      <c r="XM180" s="70"/>
      <c r="XN180" s="87"/>
      <c r="XO180" s="255"/>
      <c r="XP180" s="126"/>
      <c r="XQ180" s="84"/>
      <c r="XR180" s="4"/>
      <c r="XS180" s="4"/>
      <c r="XT180" s="4"/>
      <c r="XU180" s="4"/>
      <c r="XV180" s="205"/>
      <c r="XW180" s="70"/>
      <c r="XX180" s="87"/>
      <c r="XY180" s="255"/>
      <c r="XZ180" s="126"/>
      <c r="YA180" s="84"/>
      <c r="YB180" s="4"/>
      <c r="YC180" s="4"/>
      <c r="YD180" s="4"/>
      <c r="YE180" s="4"/>
      <c r="YF180" s="205"/>
      <c r="YG180" s="70"/>
      <c r="YH180" s="87"/>
      <c r="YI180" s="255"/>
      <c r="YJ180" s="126"/>
      <c r="YK180" s="84"/>
      <c r="YL180" s="4"/>
      <c r="YM180" s="4"/>
      <c r="YN180" s="4"/>
      <c r="YO180" s="4"/>
      <c r="YP180" s="205"/>
      <c r="YQ180" s="70"/>
      <c r="YR180" s="87"/>
      <c r="YS180" s="255"/>
      <c r="YT180" s="126"/>
      <c r="YU180" s="84"/>
      <c r="YV180" s="4"/>
      <c r="YW180" s="4"/>
      <c r="YX180" s="4"/>
      <c r="YY180" s="4"/>
      <c r="YZ180" s="205"/>
      <c r="ZA180" s="70"/>
      <c r="ZB180" s="87"/>
      <c r="ZC180" s="255"/>
      <c r="ZD180" s="126"/>
      <c r="ZE180" s="84"/>
      <c r="ZF180" s="4"/>
      <c r="ZG180" s="4"/>
      <c r="ZH180" s="4"/>
      <c r="ZI180" s="4"/>
      <c r="ZJ180" s="205"/>
      <c r="ZK180" s="70"/>
      <c r="ZL180" s="87"/>
      <c r="ZM180" s="255"/>
      <c r="ZN180" s="126"/>
      <c r="ZO180" s="84"/>
      <c r="ZP180" s="4"/>
      <c r="ZQ180" s="4"/>
      <c r="ZR180" s="4"/>
      <c r="ZS180" s="4"/>
      <c r="ZT180" s="205"/>
      <c r="ZU180" s="70"/>
      <c r="ZV180" s="87"/>
      <c r="ZW180" s="255"/>
      <c r="ZX180" s="126"/>
      <c r="ZY180" s="84"/>
      <c r="ZZ180" s="4"/>
      <c r="AAA180" s="4"/>
      <c r="AAB180" s="4"/>
      <c r="AAC180" s="4"/>
      <c r="AAD180" s="205"/>
      <c r="AAE180" s="70"/>
      <c r="AAF180" s="87"/>
      <c r="AAG180" s="255"/>
      <c r="AAH180" s="126"/>
      <c r="AAI180" s="84"/>
      <c r="AAJ180" s="4"/>
      <c r="AAK180" s="4"/>
      <c r="AAL180" s="4"/>
      <c r="AAM180" s="4"/>
      <c r="AAN180" s="205"/>
      <c r="AAO180" s="70"/>
      <c r="AAP180" s="87"/>
      <c r="AAQ180" s="255"/>
      <c r="AAR180" s="126"/>
      <c r="AAS180" s="84"/>
      <c r="AAT180" s="4"/>
      <c r="AAU180" s="4"/>
      <c r="AAV180" s="4"/>
      <c r="AAW180" s="4"/>
      <c r="AAX180" s="205"/>
      <c r="AAY180" s="70"/>
      <c r="AAZ180" s="87"/>
      <c r="ABA180" s="255"/>
      <c r="ABB180" s="126"/>
      <c r="ABC180" s="84"/>
      <c r="ABD180" s="4"/>
      <c r="ABE180" s="4"/>
      <c r="ABF180" s="4"/>
      <c r="ABG180" s="4"/>
      <c r="ABH180" s="205"/>
      <c r="ABI180" s="70"/>
      <c r="ABJ180" s="87"/>
      <c r="ABK180" s="255"/>
      <c r="ABL180" s="126"/>
      <c r="ABM180" s="84"/>
      <c r="ABN180" s="4"/>
      <c r="ABO180" s="4"/>
      <c r="ABP180" s="4"/>
      <c r="ABQ180" s="4"/>
      <c r="ABR180" s="205"/>
      <c r="ABS180" s="70"/>
      <c r="ABT180" s="87"/>
      <c r="ABU180" s="255"/>
      <c r="ABV180" s="126"/>
      <c r="ABW180" s="84"/>
      <c r="ABX180" s="4"/>
      <c r="ABY180" s="4"/>
      <c r="ABZ180" s="4"/>
      <c r="ACA180" s="4"/>
      <c r="ACB180" s="205"/>
      <c r="ACC180" s="70"/>
      <c r="ACD180" s="87"/>
      <c r="ACE180" s="255"/>
      <c r="ACF180" s="126"/>
      <c r="ACG180" s="84"/>
      <c r="ACH180" s="4"/>
      <c r="ACI180" s="4"/>
      <c r="ACJ180" s="4"/>
      <c r="ACK180" s="4"/>
      <c r="ACL180" s="205"/>
      <c r="ACM180" s="70"/>
      <c r="ACN180" s="87"/>
      <c r="ACO180" s="255"/>
      <c r="ACP180" s="126"/>
      <c r="ACQ180" s="84"/>
      <c r="ACR180" s="4"/>
      <c r="ACS180" s="4"/>
      <c r="ACT180" s="4"/>
      <c r="ACU180" s="4"/>
      <c r="ACV180" s="205"/>
      <c r="ACW180" s="70"/>
      <c r="ACX180" s="87"/>
      <c r="ACY180" s="255"/>
      <c r="ACZ180" s="126"/>
      <c r="ADA180" s="84"/>
      <c r="ADB180" s="4"/>
      <c r="ADC180" s="4"/>
      <c r="ADD180" s="4"/>
      <c r="ADE180" s="4"/>
      <c r="ADF180" s="205"/>
      <c r="ADG180" s="70"/>
      <c r="ADH180" s="87"/>
      <c r="ADI180" s="255"/>
      <c r="ADJ180" s="126"/>
      <c r="ADK180" s="84"/>
      <c r="ADL180" s="4"/>
      <c r="ADM180" s="4"/>
      <c r="ADN180" s="4"/>
      <c r="ADO180" s="4"/>
      <c r="ADP180" s="205"/>
      <c r="ADQ180" s="70"/>
      <c r="ADR180" s="87"/>
      <c r="ADS180" s="255"/>
      <c r="ADT180" s="126"/>
      <c r="ADU180" s="84"/>
      <c r="ADV180" s="4"/>
      <c r="ADW180" s="4"/>
      <c r="ADX180" s="4"/>
      <c r="ADY180" s="4"/>
      <c r="ADZ180" s="205"/>
      <c r="AEA180" s="70"/>
      <c r="AEB180" s="87"/>
      <c r="AEC180" s="255"/>
      <c r="AED180" s="126"/>
      <c r="AEE180" s="84"/>
      <c r="AEF180" s="4"/>
      <c r="AEG180" s="4"/>
      <c r="AEH180" s="4"/>
      <c r="AEI180" s="4"/>
      <c r="AEJ180" s="205"/>
      <c r="AEK180" s="70"/>
      <c r="AEL180" s="87"/>
      <c r="AEM180" s="255"/>
      <c r="AEN180" s="126"/>
      <c r="AEO180" s="84"/>
      <c r="AEP180" s="4"/>
      <c r="AEQ180" s="4"/>
      <c r="AER180" s="4"/>
      <c r="AES180" s="4"/>
      <c r="AET180" s="205"/>
      <c r="AEU180" s="70"/>
      <c r="AEV180" s="87"/>
      <c r="AEW180" s="255"/>
      <c r="AEX180" s="126"/>
      <c r="AEY180" s="84"/>
      <c r="AEZ180" s="4"/>
      <c r="AFA180" s="4"/>
      <c r="AFB180" s="4"/>
      <c r="AFC180" s="4"/>
      <c r="AFD180" s="205"/>
      <c r="AFE180" s="70"/>
      <c r="AFF180" s="87"/>
      <c r="AFG180" s="255"/>
      <c r="AFH180" s="126"/>
      <c r="AFI180" s="84"/>
      <c r="AFJ180" s="4"/>
      <c r="AFK180" s="4"/>
      <c r="AFL180" s="4"/>
      <c r="AFM180" s="4"/>
      <c r="AFN180" s="205"/>
      <c r="AFO180" s="70"/>
      <c r="AFP180" s="87"/>
      <c r="AFQ180" s="255"/>
      <c r="AFR180" s="126"/>
      <c r="AFS180" s="84"/>
      <c r="AFT180" s="4"/>
      <c r="AFU180" s="4"/>
      <c r="AFV180" s="4"/>
      <c r="AFW180" s="4"/>
      <c r="AFX180" s="205"/>
      <c r="AFY180" s="70"/>
      <c r="AFZ180" s="87"/>
      <c r="AGA180" s="255"/>
      <c r="AGB180" s="126"/>
      <c r="AGC180" s="84"/>
      <c r="AGD180" s="4"/>
      <c r="AGE180" s="4"/>
      <c r="AGF180" s="4"/>
      <c r="AGG180" s="4"/>
      <c r="AGH180" s="205"/>
      <c r="AGI180" s="70"/>
      <c r="AGJ180" s="87"/>
      <c r="AGK180" s="255"/>
      <c r="AGL180" s="126"/>
      <c r="AGM180" s="84"/>
      <c r="AGN180" s="4"/>
      <c r="AGO180" s="4"/>
      <c r="AGP180" s="4"/>
      <c r="AGQ180" s="4"/>
      <c r="AGR180" s="205"/>
      <c r="AGS180" s="70"/>
      <c r="AGT180" s="87"/>
      <c r="AGU180" s="255"/>
      <c r="AGV180" s="126"/>
      <c r="AGW180" s="84"/>
      <c r="AGX180" s="4"/>
      <c r="AGY180" s="4"/>
      <c r="AGZ180" s="4"/>
      <c r="AHA180" s="4"/>
      <c r="AHB180" s="205"/>
      <c r="AHC180" s="70"/>
      <c r="AHD180" s="87"/>
      <c r="AHE180" s="255"/>
      <c r="AHF180" s="126"/>
      <c r="AHG180" s="84"/>
      <c r="AHH180" s="4"/>
      <c r="AHI180" s="4"/>
      <c r="AHJ180" s="4"/>
      <c r="AHK180" s="4"/>
      <c r="AHL180" s="205"/>
      <c r="AHM180" s="70"/>
      <c r="AHN180" s="87"/>
      <c r="AHO180" s="255"/>
      <c r="AHP180" s="126"/>
      <c r="AHQ180" s="84"/>
      <c r="AHR180" s="4"/>
      <c r="AHS180" s="4"/>
      <c r="AHT180" s="4"/>
      <c r="AHU180" s="4"/>
      <c r="AHV180" s="205"/>
      <c r="AHW180" s="70"/>
      <c r="AHX180" s="87"/>
      <c r="AHY180" s="255"/>
      <c r="AHZ180" s="126"/>
      <c r="AIA180" s="84"/>
      <c r="AIB180" s="4"/>
      <c r="AIC180" s="4"/>
      <c r="AID180" s="4"/>
      <c r="AIE180" s="4"/>
      <c r="AIF180" s="205"/>
      <c r="AIG180" s="70"/>
      <c r="AIH180" s="87"/>
      <c r="AII180" s="255"/>
      <c r="AIJ180" s="126"/>
      <c r="AIK180" s="84"/>
      <c r="AIL180" s="4"/>
      <c r="AIM180" s="4"/>
      <c r="AIN180" s="4"/>
      <c r="AIO180" s="4"/>
      <c r="AIP180" s="205"/>
      <c r="AIQ180" s="70"/>
      <c r="AIR180" s="87"/>
      <c r="AIS180" s="255"/>
      <c r="AIT180" s="126"/>
      <c r="AIU180" s="84"/>
      <c r="AIV180" s="4"/>
      <c r="AIW180" s="4"/>
      <c r="AIX180" s="4"/>
      <c r="AIY180" s="4"/>
      <c r="AIZ180" s="205"/>
      <c r="AJA180" s="70"/>
      <c r="AJB180" s="87"/>
      <c r="AJC180" s="255"/>
      <c r="AJD180" s="126"/>
      <c r="AJE180" s="84"/>
      <c r="AJF180" s="4"/>
      <c r="AJG180" s="4"/>
      <c r="AJH180" s="4"/>
      <c r="AJI180" s="4"/>
      <c r="AJJ180" s="205"/>
      <c r="AJK180" s="70"/>
      <c r="AJL180" s="87"/>
      <c r="AJM180" s="255"/>
      <c r="AJN180" s="126"/>
      <c r="AJO180" s="84"/>
      <c r="AJP180" s="4"/>
      <c r="AJQ180" s="4"/>
      <c r="AJR180" s="4"/>
      <c r="AJS180" s="4"/>
      <c r="AJT180" s="205"/>
      <c r="AJU180" s="70"/>
      <c r="AJV180" s="87"/>
      <c r="AJW180" s="255"/>
      <c r="AJX180" s="126"/>
      <c r="AJY180" s="84"/>
      <c r="AJZ180" s="4"/>
      <c r="AKA180" s="4"/>
      <c r="AKB180" s="4"/>
      <c r="AKC180" s="4"/>
      <c r="AKD180" s="205"/>
      <c r="AKE180" s="70"/>
      <c r="AKF180" s="87"/>
      <c r="AKG180" s="255"/>
      <c r="AKH180" s="126"/>
      <c r="AKI180" s="84"/>
      <c r="AKJ180" s="4"/>
      <c r="AKK180" s="4"/>
      <c r="AKL180" s="4"/>
      <c r="AKM180" s="4"/>
      <c r="AKN180" s="205"/>
      <c r="AKO180" s="70"/>
      <c r="AKP180" s="87"/>
      <c r="AKQ180" s="255"/>
      <c r="AKR180" s="126"/>
      <c r="AKS180" s="84"/>
      <c r="AKT180" s="4"/>
      <c r="AKU180" s="4"/>
      <c r="AKV180" s="4"/>
      <c r="AKW180" s="4"/>
      <c r="AKX180" s="205"/>
      <c r="AKY180" s="70"/>
      <c r="AKZ180" s="87"/>
      <c r="ALA180" s="255"/>
      <c r="ALB180" s="126"/>
      <c r="ALC180" s="84"/>
      <c r="ALD180" s="4"/>
      <c r="ALE180" s="4"/>
      <c r="ALF180" s="4"/>
      <c r="ALG180" s="4"/>
      <c r="ALH180" s="205"/>
      <c r="ALI180" s="70"/>
      <c r="ALJ180" s="87"/>
      <c r="ALK180" s="255"/>
      <c r="ALL180" s="126"/>
      <c r="ALM180" s="84"/>
      <c r="ALN180" s="4"/>
      <c r="ALO180" s="4"/>
      <c r="ALP180" s="4"/>
      <c r="ALQ180" s="4"/>
      <c r="ALR180" s="205"/>
      <c r="ALS180" s="70"/>
      <c r="ALT180" s="87"/>
      <c r="ALU180" s="255"/>
      <c r="ALV180" s="126"/>
      <c r="ALW180" s="84"/>
      <c r="ALX180" s="4"/>
      <c r="ALY180" s="4"/>
      <c r="ALZ180" s="4"/>
      <c r="AMA180" s="4"/>
      <c r="AMB180" s="205"/>
      <c r="AMC180" s="70"/>
      <c r="AMD180" s="87"/>
      <c r="AME180" s="255"/>
      <c r="AMF180" s="126"/>
      <c r="AMG180" s="84"/>
      <c r="AMH180" s="4"/>
      <c r="AMI180" s="4"/>
      <c r="AMJ180" s="4"/>
      <c r="AMK180" s="4"/>
      <c r="AML180" s="205"/>
      <c r="AMM180" s="70"/>
      <c r="AMN180" s="87"/>
      <c r="AMO180" s="255"/>
      <c r="AMP180" s="126"/>
      <c r="AMQ180" s="84"/>
      <c r="AMR180" s="4"/>
      <c r="AMS180" s="4"/>
      <c r="AMT180" s="4"/>
      <c r="AMU180" s="4"/>
      <c r="AMV180" s="205"/>
      <c r="AMW180" s="70"/>
      <c r="AMX180" s="87"/>
      <c r="AMY180" s="255"/>
      <c r="AMZ180" s="126"/>
      <c r="ANA180" s="84"/>
      <c r="ANB180" s="4"/>
      <c r="ANC180" s="4"/>
      <c r="AND180" s="4"/>
      <c r="ANE180" s="4"/>
      <c r="ANF180" s="205"/>
      <c r="ANG180" s="70"/>
      <c r="ANH180" s="87"/>
      <c r="ANI180" s="255"/>
      <c r="ANJ180" s="126"/>
      <c r="ANK180" s="84"/>
      <c r="ANL180" s="4"/>
      <c r="ANM180" s="4"/>
      <c r="ANN180" s="4"/>
      <c r="ANO180" s="4"/>
      <c r="ANP180" s="205"/>
      <c r="ANQ180" s="70"/>
      <c r="ANR180" s="87"/>
      <c r="ANS180" s="255"/>
      <c r="ANT180" s="126"/>
      <c r="ANU180" s="84"/>
      <c r="ANV180" s="4"/>
      <c r="ANW180" s="4"/>
      <c r="ANX180" s="4"/>
      <c r="ANY180" s="4"/>
      <c r="ANZ180" s="205"/>
      <c r="AOA180" s="70"/>
      <c r="AOB180" s="87"/>
      <c r="AOC180" s="255"/>
      <c r="AOD180" s="126"/>
      <c r="AOE180" s="84"/>
      <c r="AOF180" s="4"/>
      <c r="AOG180" s="4"/>
      <c r="AOH180" s="4"/>
      <c r="AOI180" s="4"/>
      <c r="AOJ180" s="205"/>
      <c r="AOK180" s="70"/>
      <c r="AOL180" s="87"/>
      <c r="AOM180" s="255"/>
      <c r="AON180" s="126"/>
      <c r="AOO180" s="84"/>
      <c r="AOP180" s="4"/>
      <c r="AOQ180" s="4"/>
      <c r="AOR180" s="4"/>
      <c r="AOS180" s="4"/>
      <c r="AOT180" s="205"/>
      <c r="AOU180" s="70"/>
      <c r="AOV180" s="87"/>
      <c r="AOW180" s="255"/>
      <c r="AOX180" s="126"/>
      <c r="AOY180" s="84"/>
      <c r="AOZ180" s="4"/>
      <c r="APA180" s="4"/>
      <c r="APB180" s="4"/>
      <c r="APC180" s="4"/>
      <c r="APD180" s="205"/>
      <c r="APE180" s="70"/>
      <c r="APF180" s="87"/>
      <c r="APG180" s="255"/>
      <c r="APH180" s="126"/>
      <c r="API180" s="84"/>
      <c r="APJ180" s="4"/>
      <c r="APK180" s="4"/>
      <c r="APL180" s="4"/>
      <c r="APM180" s="4"/>
      <c r="APN180" s="205"/>
      <c r="APO180" s="70"/>
      <c r="APP180" s="87"/>
      <c r="APQ180" s="255"/>
      <c r="APR180" s="126"/>
      <c r="APS180" s="84"/>
      <c r="APT180" s="4"/>
      <c r="APU180" s="4"/>
      <c r="APV180" s="4"/>
      <c r="APW180" s="4"/>
      <c r="APX180" s="205"/>
      <c r="APY180" s="70"/>
      <c r="APZ180" s="87"/>
      <c r="AQA180" s="255"/>
      <c r="AQB180" s="126"/>
      <c r="AQC180" s="84"/>
      <c r="AQD180" s="4"/>
      <c r="AQE180" s="4"/>
      <c r="AQF180" s="4"/>
      <c r="AQG180" s="4"/>
      <c r="AQH180" s="205"/>
      <c r="AQI180" s="70"/>
      <c r="AQJ180" s="87"/>
      <c r="AQK180" s="255"/>
      <c r="AQL180" s="126"/>
      <c r="AQM180" s="84"/>
      <c r="AQN180" s="4"/>
      <c r="AQO180" s="4"/>
      <c r="AQP180" s="4"/>
      <c r="AQQ180" s="4"/>
      <c r="AQR180" s="205"/>
      <c r="AQS180" s="70"/>
      <c r="AQT180" s="87"/>
      <c r="AQU180" s="255"/>
      <c r="AQV180" s="126"/>
      <c r="AQW180" s="84"/>
      <c r="AQX180" s="4"/>
      <c r="AQY180" s="4"/>
      <c r="AQZ180" s="4"/>
      <c r="ARA180" s="4"/>
      <c r="ARB180" s="205"/>
      <c r="ARC180" s="70"/>
      <c r="ARD180" s="87"/>
      <c r="ARE180" s="255"/>
      <c r="ARF180" s="126"/>
      <c r="ARG180" s="84"/>
      <c r="ARH180" s="4"/>
      <c r="ARI180" s="4"/>
      <c r="ARJ180" s="4"/>
      <c r="ARK180" s="4"/>
      <c r="ARL180" s="205"/>
      <c r="ARM180" s="70"/>
      <c r="ARN180" s="87"/>
      <c r="ARO180" s="255"/>
      <c r="ARP180" s="126"/>
      <c r="ARQ180" s="84"/>
      <c r="ARR180" s="4"/>
      <c r="ARS180" s="4"/>
      <c r="ART180" s="4"/>
      <c r="ARU180" s="4"/>
      <c r="ARV180" s="205"/>
      <c r="ARW180" s="70"/>
      <c r="ARX180" s="87"/>
      <c r="ARY180" s="255"/>
      <c r="ARZ180" s="126"/>
      <c r="ASA180" s="84"/>
      <c r="ASB180" s="4"/>
      <c r="ASC180" s="4"/>
      <c r="ASD180" s="4"/>
      <c r="ASE180" s="4"/>
      <c r="ASF180" s="205"/>
      <c r="ASG180" s="70"/>
      <c r="ASH180" s="87"/>
      <c r="ASI180" s="255"/>
      <c r="ASJ180" s="126"/>
      <c r="ASK180" s="84"/>
      <c r="ASL180" s="4"/>
      <c r="ASM180" s="4"/>
      <c r="ASN180" s="4"/>
      <c r="ASO180" s="4"/>
      <c r="ASP180" s="205"/>
      <c r="ASQ180" s="70"/>
      <c r="ASR180" s="87"/>
      <c r="ASS180" s="255"/>
      <c r="AST180" s="126"/>
      <c r="ASU180" s="84"/>
      <c r="ASV180" s="4"/>
      <c r="ASW180" s="4"/>
      <c r="ASX180" s="4"/>
      <c r="ASY180" s="4"/>
      <c r="ASZ180" s="205"/>
      <c r="ATA180" s="70"/>
      <c r="ATB180" s="87"/>
      <c r="ATC180" s="255"/>
      <c r="ATD180" s="126"/>
      <c r="ATE180" s="84"/>
      <c r="ATF180" s="4"/>
      <c r="ATG180" s="4"/>
      <c r="ATH180" s="4"/>
      <c r="ATI180" s="4"/>
      <c r="ATJ180" s="205"/>
      <c r="ATK180" s="70"/>
      <c r="ATL180" s="87"/>
      <c r="ATM180" s="255"/>
      <c r="ATN180" s="126"/>
      <c r="ATO180" s="84"/>
      <c r="ATP180" s="4"/>
      <c r="ATQ180" s="4"/>
      <c r="ATR180" s="4"/>
      <c r="ATS180" s="4"/>
      <c r="ATT180" s="205"/>
      <c r="ATU180" s="70"/>
      <c r="ATV180" s="87"/>
      <c r="ATW180" s="255"/>
      <c r="ATX180" s="126"/>
      <c r="ATY180" s="84"/>
      <c r="ATZ180" s="4"/>
      <c r="AUA180" s="4"/>
      <c r="AUB180" s="4"/>
      <c r="AUC180" s="4"/>
      <c r="AUD180" s="205"/>
      <c r="AUE180" s="70"/>
      <c r="AUF180" s="87"/>
      <c r="AUG180" s="255"/>
      <c r="AUH180" s="126"/>
      <c r="AUI180" s="84"/>
      <c r="AUJ180" s="4"/>
      <c r="AUK180" s="4"/>
      <c r="AUL180" s="4"/>
      <c r="AUM180" s="4"/>
      <c r="AUN180" s="205"/>
      <c r="AUO180" s="70"/>
      <c r="AUP180" s="87"/>
      <c r="AUQ180" s="255"/>
      <c r="AUR180" s="126"/>
      <c r="AUS180" s="84"/>
      <c r="AUT180" s="4"/>
      <c r="AUU180" s="4"/>
      <c r="AUV180" s="4"/>
      <c r="AUW180" s="4"/>
      <c r="AUX180" s="205"/>
      <c r="AUY180" s="70"/>
      <c r="AUZ180" s="87"/>
      <c r="AVA180" s="255"/>
      <c r="AVB180" s="126"/>
      <c r="AVC180" s="84"/>
      <c r="AVD180" s="4"/>
      <c r="AVE180" s="4"/>
      <c r="AVF180" s="4"/>
      <c r="AVG180" s="4"/>
      <c r="AVH180" s="205"/>
      <c r="AVI180" s="70"/>
      <c r="AVJ180" s="87"/>
      <c r="AVK180" s="255"/>
      <c r="AVL180" s="126"/>
      <c r="AVM180" s="84"/>
      <c r="AVN180" s="4"/>
      <c r="AVO180" s="4"/>
      <c r="AVP180" s="4"/>
      <c r="AVQ180" s="4"/>
      <c r="AVR180" s="205"/>
      <c r="AVS180" s="70"/>
      <c r="AVT180" s="87"/>
      <c r="AVU180" s="255"/>
      <c r="AVV180" s="126"/>
      <c r="AVW180" s="84"/>
      <c r="AVX180" s="4"/>
      <c r="AVY180" s="4"/>
      <c r="AVZ180" s="4"/>
      <c r="AWA180" s="4"/>
      <c r="AWB180" s="205"/>
      <c r="AWC180" s="70"/>
      <c r="AWD180" s="87"/>
      <c r="AWE180" s="255"/>
      <c r="AWF180" s="126"/>
      <c r="AWG180" s="84"/>
      <c r="AWH180" s="4"/>
      <c r="AWI180" s="4"/>
      <c r="AWJ180" s="4"/>
      <c r="AWK180" s="4"/>
      <c r="AWL180" s="205"/>
      <c r="AWM180" s="70"/>
      <c r="AWN180" s="87"/>
      <c r="AWO180" s="255"/>
      <c r="AWP180" s="126"/>
      <c r="AWQ180" s="84"/>
      <c r="AWR180" s="4"/>
      <c r="AWS180" s="4"/>
      <c r="AWT180" s="4"/>
      <c r="AWU180" s="4"/>
      <c r="AWV180" s="205"/>
      <c r="AWW180" s="70"/>
      <c r="AWX180" s="87"/>
      <c r="AWY180" s="255"/>
      <c r="AWZ180" s="126"/>
      <c r="AXA180" s="84"/>
      <c r="AXB180" s="4"/>
      <c r="AXC180" s="4"/>
      <c r="AXD180" s="4"/>
      <c r="AXE180" s="4"/>
      <c r="AXF180" s="205"/>
      <c r="AXG180" s="70"/>
      <c r="AXH180" s="87"/>
      <c r="AXI180" s="255"/>
      <c r="AXJ180" s="126"/>
      <c r="AXK180" s="84"/>
      <c r="AXL180" s="4"/>
      <c r="AXM180" s="4"/>
      <c r="AXN180" s="4"/>
      <c r="AXO180" s="4"/>
      <c r="AXP180" s="205"/>
      <c r="AXQ180" s="70"/>
      <c r="AXR180" s="87"/>
      <c r="AXS180" s="255"/>
      <c r="AXT180" s="126"/>
      <c r="AXU180" s="84"/>
      <c r="AXV180" s="4"/>
      <c r="AXW180" s="4"/>
      <c r="AXX180" s="4"/>
      <c r="AXY180" s="4"/>
      <c r="AXZ180" s="205"/>
      <c r="AYA180" s="70"/>
      <c r="AYB180" s="87"/>
      <c r="AYC180" s="255"/>
      <c r="AYD180" s="126"/>
      <c r="AYE180" s="84"/>
      <c r="AYF180" s="4"/>
      <c r="AYG180" s="4"/>
      <c r="AYH180" s="4"/>
      <c r="AYI180" s="4"/>
      <c r="AYJ180" s="205"/>
      <c r="AYK180" s="70"/>
      <c r="AYL180" s="87"/>
      <c r="AYM180" s="255"/>
      <c r="AYN180" s="126"/>
      <c r="AYO180" s="84"/>
      <c r="AYP180" s="4"/>
      <c r="AYQ180" s="4"/>
      <c r="AYR180" s="4"/>
      <c r="AYS180" s="4"/>
      <c r="AYT180" s="205"/>
      <c r="AYU180" s="70"/>
      <c r="AYV180" s="87"/>
      <c r="AYW180" s="255"/>
      <c r="AYX180" s="126"/>
      <c r="AYY180" s="84"/>
      <c r="AYZ180" s="4"/>
      <c r="AZA180" s="4"/>
      <c r="AZB180" s="4"/>
      <c r="AZC180" s="4"/>
      <c r="AZD180" s="205"/>
      <c r="AZE180" s="70"/>
      <c r="AZF180" s="87"/>
      <c r="AZG180" s="255"/>
      <c r="AZH180" s="126"/>
      <c r="AZI180" s="84"/>
      <c r="AZJ180" s="4"/>
      <c r="AZK180" s="4"/>
      <c r="AZL180" s="4"/>
      <c r="AZM180" s="4"/>
      <c r="AZN180" s="205"/>
      <c r="AZO180" s="70"/>
      <c r="AZP180" s="87"/>
      <c r="AZQ180" s="255"/>
      <c r="AZR180" s="126"/>
      <c r="AZS180" s="84"/>
      <c r="AZT180" s="4"/>
      <c r="AZU180" s="4"/>
      <c r="AZV180" s="4"/>
      <c r="AZW180" s="4"/>
      <c r="AZX180" s="205"/>
      <c r="AZY180" s="70"/>
      <c r="AZZ180" s="87"/>
      <c r="BAA180" s="255"/>
      <c r="BAB180" s="126"/>
      <c r="BAC180" s="84"/>
      <c r="BAD180" s="4"/>
      <c r="BAE180" s="4"/>
      <c r="BAF180" s="4"/>
      <c r="BAG180" s="4"/>
      <c r="BAH180" s="205"/>
      <c r="BAI180" s="70"/>
      <c r="BAJ180" s="87"/>
      <c r="BAK180" s="255"/>
      <c r="BAL180" s="126"/>
      <c r="BAM180" s="84"/>
      <c r="BAN180" s="4"/>
      <c r="BAO180" s="4"/>
      <c r="BAP180" s="4"/>
      <c r="BAQ180" s="4"/>
      <c r="BAR180" s="205"/>
      <c r="BAS180" s="70"/>
      <c r="BAT180" s="87"/>
      <c r="BAU180" s="255"/>
      <c r="BAV180" s="126"/>
      <c r="BAW180" s="84"/>
      <c r="BAX180" s="4"/>
      <c r="BAY180" s="4"/>
      <c r="BAZ180" s="4"/>
      <c r="BBA180" s="4"/>
      <c r="BBB180" s="205"/>
      <c r="BBC180" s="70"/>
      <c r="BBD180" s="87"/>
      <c r="BBE180" s="255"/>
      <c r="BBF180" s="126"/>
      <c r="BBG180" s="84"/>
      <c r="BBH180" s="4"/>
      <c r="BBI180" s="4"/>
      <c r="BBJ180" s="4"/>
      <c r="BBK180" s="4"/>
      <c r="BBL180" s="205"/>
      <c r="BBM180" s="70"/>
      <c r="BBN180" s="87"/>
      <c r="BBO180" s="255"/>
      <c r="BBP180" s="126"/>
      <c r="BBQ180" s="84"/>
      <c r="BBR180" s="4"/>
      <c r="BBS180" s="4"/>
      <c r="BBT180" s="4"/>
      <c r="BBU180" s="4"/>
      <c r="BBV180" s="205"/>
      <c r="BBW180" s="70"/>
      <c r="BBX180" s="87"/>
      <c r="BBY180" s="255"/>
      <c r="BBZ180" s="126"/>
      <c r="BCA180" s="84"/>
      <c r="BCB180" s="4"/>
      <c r="BCC180" s="4"/>
      <c r="BCD180" s="4"/>
      <c r="BCE180" s="4"/>
      <c r="BCF180" s="205"/>
      <c r="BCG180" s="70"/>
      <c r="BCH180" s="87"/>
      <c r="BCI180" s="255"/>
      <c r="BCJ180" s="126"/>
      <c r="BCK180" s="84"/>
      <c r="BCL180" s="4"/>
      <c r="BCM180" s="4"/>
      <c r="BCN180" s="4"/>
      <c r="BCO180" s="4"/>
      <c r="BCP180" s="205"/>
      <c r="BCQ180" s="70"/>
      <c r="BCR180" s="87"/>
      <c r="BCS180" s="255"/>
      <c r="BCT180" s="126"/>
      <c r="BCU180" s="84"/>
      <c r="BCV180" s="4"/>
      <c r="BCW180" s="4"/>
      <c r="BCX180" s="4"/>
      <c r="BCY180" s="4"/>
      <c r="BCZ180" s="205"/>
      <c r="BDA180" s="70"/>
      <c r="BDB180" s="87"/>
      <c r="BDC180" s="255"/>
      <c r="BDD180" s="126"/>
      <c r="BDE180" s="84"/>
      <c r="BDF180" s="4"/>
      <c r="BDG180" s="4"/>
      <c r="BDH180" s="4"/>
      <c r="BDI180" s="4"/>
      <c r="BDJ180" s="205"/>
      <c r="BDK180" s="70"/>
      <c r="BDL180" s="87"/>
      <c r="BDM180" s="255"/>
      <c r="BDN180" s="126"/>
      <c r="BDO180" s="84"/>
      <c r="BDP180" s="4"/>
      <c r="BDQ180" s="4"/>
      <c r="BDR180" s="4"/>
      <c r="BDS180" s="4"/>
      <c r="BDT180" s="205"/>
      <c r="BDU180" s="70"/>
      <c r="BDV180" s="87"/>
      <c r="BDW180" s="255"/>
      <c r="BDX180" s="126"/>
      <c r="BDY180" s="84"/>
      <c r="BDZ180" s="4"/>
      <c r="BEA180" s="4"/>
      <c r="BEB180" s="4"/>
      <c r="BEC180" s="4"/>
      <c r="BED180" s="205"/>
      <c r="BEE180" s="70"/>
      <c r="BEF180" s="87"/>
      <c r="BEG180" s="255"/>
      <c r="BEH180" s="126"/>
      <c r="BEI180" s="84"/>
      <c r="BEJ180" s="4"/>
      <c r="BEK180" s="4"/>
      <c r="BEL180" s="4"/>
      <c r="BEM180" s="4"/>
      <c r="BEN180" s="205"/>
      <c r="BEO180" s="70"/>
      <c r="BEP180" s="87"/>
      <c r="BEQ180" s="255"/>
      <c r="BER180" s="126"/>
      <c r="BES180" s="84"/>
      <c r="BET180" s="4"/>
      <c r="BEU180" s="4"/>
      <c r="BEV180" s="4"/>
      <c r="BEW180" s="4"/>
      <c r="BEX180" s="205"/>
      <c r="BEY180" s="70"/>
      <c r="BEZ180" s="87"/>
      <c r="BFA180" s="255"/>
      <c r="BFB180" s="126"/>
      <c r="BFC180" s="84"/>
      <c r="BFD180" s="4"/>
      <c r="BFE180" s="4"/>
      <c r="BFF180" s="4"/>
      <c r="BFG180" s="4"/>
      <c r="BFH180" s="205"/>
      <c r="BFI180" s="70"/>
      <c r="BFJ180" s="87"/>
      <c r="BFK180" s="255"/>
      <c r="BFL180" s="126"/>
      <c r="BFM180" s="84"/>
      <c r="BFN180" s="4"/>
      <c r="BFO180" s="4"/>
      <c r="BFP180" s="4"/>
      <c r="BFQ180" s="4"/>
      <c r="BFR180" s="205"/>
      <c r="BFS180" s="70"/>
      <c r="BFT180" s="87"/>
      <c r="BFU180" s="255"/>
      <c r="BFV180" s="126"/>
      <c r="BFW180" s="84"/>
      <c r="BFX180" s="4"/>
      <c r="BFY180" s="4"/>
      <c r="BFZ180" s="4"/>
      <c r="BGA180" s="4"/>
      <c r="BGB180" s="205"/>
      <c r="BGC180" s="70"/>
      <c r="BGD180" s="87"/>
      <c r="BGE180" s="255"/>
      <c r="BGF180" s="126"/>
      <c r="BGG180" s="84"/>
      <c r="BGH180" s="4"/>
      <c r="BGI180" s="4"/>
      <c r="BGJ180" s="4"/>
      <c r="BGK180" s="4"/>
      <c r="BGL180" s="205"/>
      <c r="BGM180" s="70"/>
      <c r="BGN180" s="87"/>
      <c r="BGO180" s="255"/>
      <c r="BGP180" s="126"/>
      <c r="BGQ180" s="84"/>
      <c r="BGR180" s="4"/>
      <c r="BGS180" s="4"/>
      <c r="BGT180" s="4"/>
      <c r="BGU180" s="4"/>
      <c r="BGV180" s="205"/>
      <c r="BGW180" s="70"/>
      <c r="BGX180" s="87"/>
      <c r="BGY180" s="255"/>
      <c r="BGZ180" s="126"/>
      <c r="BHA180" s="84"/>
      <c r="BHB180" s="4"/>
      <c r="BHC180" s="4"/>
      <c r="BHD180" s="4"/>
      <c r="BHE180" s="4"/>
      <c r="BHF180" s="205"/>
      <c r="BHG180" s="70"/>
      <c r="BHH180" s="87"/>
      <c r="BHI180" s="255"/>
      <c r="BHJ180" s="126"/>
      <c r="BHK180" s="84"/>
      <c r="BHL180" s="4"/>
      <c r="BHM180" s="4"/>
      <c r="BHN180" s="4"/>
      <c r="BHO180" s="4"/>
      <c r="BHP180" s="205"/>
      <c r="BHQ180" s="70"/>
      <c r="BHR180" s="87"/>
      <c r="BHS180" s="255"/>
      <c r="BHT180" s="126"/>
      <c r="BHU180" s="84"/>
      <c r="BHV180" s="4"/>
      <c r="BHW180" s="4"/>
      <c r="BHX180" s="4"/>
      <c r="BHY180" s="4"/>
      <c r="BHZ180" s="205"/>
      <c r="BIA180" s="70"/>
      <c r="BIB180" s="87"/>
      <c r="BIC180" s="255"/>
      <c r="BID180" s="126"/>
      <c r="BIE180" s="84"/>
      <c r="BIF180" s="4"/>
      <c r="BIG180" s="4"/>
      <c r="BIH180" s="4"/>
      <c r="BII180" s="4"/>
      <c r="BIJ180" s="205"/>
      <c r="BIK180" s="70"/>
      <c r="BIL180" s="87"/>
      <c r="BIM180" s="255"/>
      <c r="BIN180" s="126"/>
      <c r="BIO180" s="84"/>
      <c r="BIP180" s="4"/>
      <c r="BIQ180" s="4"/>
      <c r="BIR180" s="4"/>
      <c r="BIS180" s="4"/>
      <c r="BIT180" s="205"/>
      <c r="BIU180" s="70"/>
      <c r="BIV180" s="87"/>
      <c r="BIW180" s="255"/>
      <c r="BIX180" s="126"/>
      <c r="BIY180" s="84"/>
      <c r="BIZ180" s="4"/>
      <c r="BJA180" s="4"/>
      <c r="BJB180" s="4"/>
      <c r="BJC180" s="4"/>
      <c r="BJD180" s="205"/>
      <c r="BJE180" s="70"/>
      <c r="BJF180" s="87"/>
      <c r="BJG180" s="255"/>
      <c r="BJH180" s="126"/>
      <c r="BJI180" s="84"/>
      <c r="BJJ180" s="4"/>
      <c r="BJK180" s="4"/>
      <c r="BJL180" s="4"/>
      <c r="BJM180" s="4"/>
      <c r="BJN180" s="205"/>
      <c r="BJO180" s="70"/>
      <c r="BJP180" s="87"/>
      <c r="BJQ180" s="255"/>
      <c r="BJR180" s="126"/>
      <c r="BJS180" s="84"/>
      <c r="BJT180" s="4"/>
      <c r="BJU180" s="4"/>
      <c r="BJV180" s="4"/>
      <c r="BJW180" s="4"/>
      <c r="BJX180" s="205"/>
      <c r="BJY180" s="70"/>
      <c r="BJZ180" s="87"/>
      <c r="BKA180" s="255"/>
      <c r="BKB180" s="126"/>
      <c r="BKC180" s="84"/>
      <c r="BKD180" s="4"/>
      <c r="BKE180" s="4"/>
      <c r="BKF180" s="4"/>
      <c r="BKG180" s="4"/>
      <c r="BKH180" s="205"/>
      <c r="BKI180" s="70"/>
      <c r="BKJ180" s="87"/>
      <c r="BKK180" s="255"/>
      <c r="BKL180" s="126"/>
      <c r="BKM180" s="84"/>
      <c r="BKN180" s="4"/>
      <c r="BKO180" s="4"/>
      <c r="BKP180" s="4"/>
      <c r="BKQ180" s="4"/>
      <c r="BKR180" s="205"/>
      <c r="BKS180" s="70"/>
      <c r="BKT180" s="87"/>
      <c r="BKU180" s="255"/>
      <c r="BKV180" s="126"/>
      <c r="BKW180" s="84"/>
      <c r="BKX180" s="4"/>
      <c r="BKY180" s="4"/>
      <c r="BKZ180" s="4"/>
      <c r="BLA180" s="4"/>
      <c r="BLB180" s="205"/>
      <c r="BLC180" s="70"/>
      <c r="BLD180" s="87"/>
      <c r="BLE180" s="255"/>
      <c r="BLF180" s="126"/>
      <c r="BLG180" s="84"/>
      <c r="BLH180" s="4"/>
      <c r="BLI180" s="4"/>
      <c r="BLJ180" s="4"/>
      <c r="BLK180" s="4"/>
      <c r="BLL180" s="205"/>
      <c r="BLM180" s="70"/>
      <c r="BLN180" s="87"/>
      <c r="BLO180" s="255"/>
      <c r="BLP180" s="126"/>
      <c r="BLQ180" s="84"/>
      <c r="BLR180" s="4"/>
      <c r="BLS180" s="4"/>
      <c r="BLT180" s="4"/>
      <c r="BLU180" s="4"/>
      <c r="BLV180" s="205"/>
      <c r="BLW180" s="70"/>
      <c r="BLX180" s="87"/>
      <c r="BLY180" s="255"/>
      <c r="BLZ180" s="126"/>
      <c r="BMA180" s="84"/>
      <c r="BMB180" s="4"/>
      <c r="BMC180" s="4"/>
      <c r="BMD180" s="4"/>
      <c r="BME180" s="4"/>
      <c r="BMF180" s="205"/>
      <c r="BMG180" s="70"/>
      <c r="BMH180" s="87"/>
      <c r="BMI180" s="255"/>
      <c r="BMJ180" s="126"/>
      <c r="BMK180" s="84"/>
      <c r="BML180" s="4"/>
      <c r="BMM180" s="4"/>
      <c r="BMN180" s="4"/>
      <c r="BMO180" s="4"/>
      <c r="BMP180" s="205"/>
      <c r="BMQ180" s="70"/>
      <c r="BMR180" s="87"/>
      <c r="BMS180" s="255"/>
      <c r="BMT180" s="126"/>
      <c r="BMU180" s="84"/>
      <c r="BMV180" s="4"/>
      <c r="BMW180" s="4"/>
      <c r="BMX180" s="4"/>
      <c r="BMY180" s="4"/>
      <c r="BMZ180" s="205"/>
      <c r="BNA180" s="70"/>
      <c r="BNB180" s="87"/>
      <c r="BNC180" s="255"/>
      <c r="BND180" s="126"/>
      <c r="BNE180" s="84"/>
      <c r="BNF180" s="4"/>
      <c r="BNG180" s="4"/>
      <c r="BNH180" s="4"/>
      <c r="BNI180" s="4"/>
      <c r="BNJ180" s="205"/>
      <c r="BNK180" s="70"/>
      <c r="BNL180" s="87"/>
      <c r="BNM180" s="255"/>
      <c r="BNN180" s="126"/>
      <c r="BNO180" s="84"/>
      <c r="BNP180" s="4"/>
      <c r="BNQ180" s="4"/>
      <c r="BNR180" s="4"/>
      <c r="BNS180" s="4"/>
      <c r="BNT180" s="205"/>
      <c r="BNU180" s="70"/>
      <c r="BNV180" s="87"/>
      <c r="BNW180" s="255"/>
      <c r="BNX180" s="126"/>
      <c r="BNY180" s="84"/>
      <c r="BNZ180" s="4"/>
      <c r="BOA180" s="4"/>
      <c r="BOB180" s="4"/>
      <c r="BOC180" s="4"/>
      <c r="BOD180" s="205"/>
      <c r="BOE180" s="70"/>
      <c r="BOF180" s="87"/>
      <c r="BOG180" s="255"/>
      <c r="BOH180" s="126"/>
      <c r="BOI180" s="84"/>
      <c r="BOJ180" s="4"/>
      <c r="BOK180" s="4"/>
      <c r="BOL180" s="4"/>
      <c r="BOM180" s="4"/>
      <c r="BON180" s="205"/>
      <c r="BOO180" s="70"/>
      <c r="BOP180" s="87"/>
      <c r="BOQ180" s="255"/>
      <c r="BOR180" s="126"/>
      <c r="BOS180" s="84"/>
      <c r="BOT180" s="4"/>
      <c r="BOU180" s="4"/>
      <c r="BOV180" s="4"/>
      <c r="BOW180" s="4"/>
      <c r="BOX180" s="205"/>
      <c r="BOY180" s="70"/>
      <c r="BOZ180" s="87"/>
      <c r="BPA180" s="255"/>
      <c r="BPB180" s="126"/>
      <c r="BPC180" s="84"/>
      <c r="BPD180" s="4"/>
      <c r="BPE180" s="4"/>
      <c r="BPF180" s="4"/>
      <c r="BPG180" s="4"/>
      <c r="BPH180" s="205"/>
      <c r="BPI180" s="70"/>
      <c r="BPJ180" s="87"/>
      <c r="BPK180" s="255"/>
      <c r="BPL180" s="126"/>
      <c r="BPM180" s="84"/>
      <c r="BPN180" s="4"/>
      <c r="BPO180" s="4"/>
      <c r="BPP180" s="4"/>
      <c r="BPQ180" s="4"/>
      <c r="BPR180" s="205"/>
      <c r="BPS180" s="70"/>
      <c r="BPT180" s="87"/>
      <c r="BPU180" s="255"/>
      <c r="BPV180" s="126"/>
      <c r="BPW180" s="84"/>
      <c r="BPX180" s="4"/>
      <c r="BPY180" s="4"/>
      <c r="BPZ180" s="4"/>
      <c r="BQA180" s="4"/>
      <c r="BQB180" s="205"/>
      <c r="BQC180" s="70"/>
      <c r="BQD180" s="87"/>
      <c r="BQE180" s="255"/>
      <c r="BQF180" s="126"/>
      <c r="BQG180" s="84"/>
      <c r="BQH180" s="4"/>
      <c r="BQI180" s="4"/>
      <c r="BQJ180" s="4"/>
      <c r="BQK180" s="4"/>
      <c r="BQL180" s="205"/>
      <c r="BQM180" s="70"/>
      <c r="BQN180" s="87"/>
      <c r="BQO180" s="255"/>
      <c r="BQP180" s="126"/>
      <c r="BQQ180" s="84"/>
      <c r="BQR180" s="4"/>
      <c r="BQS180" s="4"/>
      <c r="BQT180" s="4"/>
      <c r="BQU180" s="4"/>
      <c r="BQV180" s="205"/>
      <c r="BQW180" s="70"/>
      <c r="BQX180" s="87"/>
      <c r="BQY180" s="255"/>
      <c r="BQZ180" s="126"/>
      <c r="BRA180" s="84"/>
      <c r="BRB180" s="4"/>
      <c r="BRC180" s="4"/>
      <c r="BRD180" s="4"/>
      <c r="BRE180" s="4"/>
      <c r="BRF180" s="205"/>
      <c r="BRG180" s="70"/>
      <c r="BRH180" s="87"/>
      <c r="BRI180" s="255"/>
      <c r="BRJ180" s="126"/>
      <c r="BRK180" s="84"/>
      <c r="BRL180" s="4"/>
      <c r="BRM180" s="4"/>
      <c r="BRN180" s="4"/>
      <c r="BRO180" s="4"/>
      <c r="BRP180" s="205"/>
      <c r="BRQ180" s="70"/>
      <c r="BRR180" s="87"/>
      <c r="BRS180" s="255"/>
      <c r="BRT180" s="126"/>
      <c r="BRU180" s="84"/>
      <c r="BRV180" s="4"/>
      <c r="BRW180" s="4"/>
      <c r="BRX180" s="4"/>
      <c r="BRY180" s="4"/>
      <c r="BRZ180" s="205"/>
      <c r="BSA180" s="70"/>
      <c r="BSB180" s="87"/>
      <c r="BSC180" s="255"/>
      <c r="BSD180" s="126"/>
      <c r="BSE180" s="84"/>
      <c r="BSF180" s="4"/>
      <c r="BSG180" s="4"/>
      <c r="BSH180" s="4"/>
      <c r="BSI180" s="4"/>
      <c r="BSJ180" s="205"/>
      <c r="BSK180" s="70"/>
      <c r="BSL180" s="87"/>
      <c r="BSM180" s="255"/>
      <c r="BSN180" s="126"/>
      <c r="BSO180" s="84"/>
      <c r="BSP180" s="4"/>
      <c r="BSQ180" s="4"/>
      <c r="BSR180" s="4"/>
      <c r="BSS180" s="4"/>
      <c r="BST180" s="205"/>
      <c r="BSU180" s="70"/>
      <c r="BSV180" s="87"/>
      <c r="BSW180" s="255"/>
      <c r="BSX180" s="126"/>
      <c r="BSY180" s="84"/>
      <c r="BSZ180" s="4"/>
      <c r="BTA180" s="4"/>
      <c r="BTB180" s="4"/>
      <c r="BTC180" s="4"/>
      <c r="BTD180" s="205"/>
      <c r="BTE180" s="70"/>
      <c r="BTF180" s="87"/>
      <c r="BTG180" s="255"/>
      <c r="BTH180" s="126"/>
      <c r="BTI180" s="84"/>
      <c r="BTJ180" s="4"/>
      <c r="BTK180" s="4"/>
      <c r="BTL180" s="4"/>
      <c r="BTM180" s="4"/>
      <c r="BTN180" s="205"/>
      <c r="BTO180" s="70"/>
      <c r="BTP180" s="87"/>
      <c r="BTQ180" s="255"/>
      <c r="BTR180" s="126"/>
      <c r="BTS180" s="84"/>
      <c r="BTT180" s="4"/>
      <c r="BTU180" s="4"/>
      <c r="BTV180" s="4"/>
      <c r="BTW180" s="4"/>
      <c r="BTX180" s="205"/>
      <c r="BTY180" s="70"/>
      <c r="BTZ180" s="87"/>
      <c r="BUA180" s="255"/>
      <c r="BUB180" s="126"/>
      <c r="BUC180" s="84"/>
      <c r="BUD180" s="4"/>
      <c r="BUE180" s="4"/>
      <c r="BUF180" s="4"/>
      <c r="BUG180" s="4"/>
      <c r="BUH180" s="205"/>
      <c r="BUI180" s="70"/>
      <c r="BUJ180" s="87"/>
      <c r="BUK180" s="255"/>
      <c r="BUL180" s="126"/>
      <c r="BUM180" s="84"/>
      <c r="BUN180" s="4"/>
      <c r="BUO180" s="4"/>
      <c r="BUP180" s="4"/>
      <c r="BUQ180" s="4"/>
      <c r="BUR180" s="205"/>
      <c r="BUS180" s="70"/>
      <c r="BUT180" s="87"/>
      <c r="BUU180" s="255"/>
      <c r="BUV180" s="126"/>
      <c r="BUW180" s="84"/>
      <c r="BUX180" s="4"/>
      <c r="BUY180" s="4"/>
      <c r="BUZ180" s="4"/>
      <c r="BVA180" s="4"/>
      <c r="BVB180" s="205"/>
      <c r="BVC180" s="70"/>
      <c r="BVD180" s="87"/>
      <c r="BVE180" s="255"/>
      <c r="BVF180" s="126"/>
      <c r="BVG180" s="84"/>
      <c r="BVH180" s="4"/>
      <c r="BVI180" s="4"/>
      <c r="BVJ180" s="4"/>
      <c r="BVK180" s="4"/>
      <c r="BVL180" s="205"/>
      <c r="BVM180" s="70"/>
      <c r="BVN180" s="87"/>
      <c r="BVO180" s="255"/>
      <c r="BVP180" s="126"/>
      <c r="BVQ180" s="84"/>
      <c r="BVR180" s="4"/>
      <c r="BVS180" s="4"/>
      <c r="BVT180" s="4"/>
      <c r="BVU180" s="4"/>
      <c r="BVV180" s="205"/>
      <c r="BVW180" s="70"/>
      <c r="BVX180" s="87"/>
      <c r="BVY180" s="255"/>
      <c r="BVZ180" s="126"/>
      <c r="BWA180" s="84"/>
      <c r="BWB180" s="4"/>
      <c r="BWC180" s="4"/>
      <c r="BWD180" s="4"/>
      <c r="BWE180" s="4"/>
      <c r="BWF180" s="205"/>
      <c r="BWG180" s="70"/>
      <c r="BWH180" s="87"/>
      <c r="BWI180" s="255"/>
      <c r="BWJ180" s="126"/>
      <c r="BWK180" s="84"/>
      <c r="BWL180" s="4"/>
      <c r="BWM180" s="4"/>
      <c r="BWN180" s="4"/>
      <c r="BWO180" s="4"/>
      <c r="BWP180" s="205"/>
      <c r="BWQ180" s="70"/>
      <c r="BWR180" s="87"/>
      <c r="BWS180" s="255"/>
      <c r="BWT180" s="126"/>
      <c r="BWU180" s="84"/>
      <c r="BWV180" s="4"/>
      <c r="BWW180" s="4"/>
      <c r="BWX180" s="4"/>
      <c r="BWY180" s="4"/>
      <c r="BWZ180" s="205"/>
      <c r="BXA180" s="70"/>
      <c r="BXB180" s="87"/>
      <c r="BXC180" s="255"/>
      <c r="BXD180" s="126"/>
      <c r="BXE180" s="84"/>
      <c r="BXF180" s="4"/>
      <c r="BXG180" s="4"/>
      <c r="BXH180" s="4"/>
      <c r="BXI180" s="4"/>
      <c r="BXJ180" s="205"/>
      <c r="BXK180" s="70"/>
      <c r="BXL180" s="87"/>
      <c r="BXM180" s="255"/>
      <c r="BXN180" s="126"/>
      <c r="BXO180" s="84"/>
      <c r="BXP180" s="4"/>
      <c r="BXQ180" s="4"/>
      <c r="BXR180" s="4"/>
      <c r="BXS180" s="4"/>
      <c r="BXT180" s="205"/>
      <c r="BXU180" s="70"/>
      <c r="BXV180" s="87"/>
      <c r="BXW180" s="255"/>
      <c r="BXX180" s="126"/>
      <c r="BXY180" s="84"/>
      <c r="BXZ180" s="4"/>
      <c r="BYA180" s="4"/>
      <c r="BYB180" s="4"/>
      <c r="BYC180" s="4"/>
      <c r="BYD180" s="205"/>
      <c r="BYE180" s="70"/>
      <c r="BYF180" s="87"/>
      <c r="BYG180" s="255"/>
      <c r="BYH180" s="126"/>
      <c r="BYI180" s="84"/>
      <c r="BYJ180" s="4"/>
      <c r="BYK180" s="4"/>
      <c r="BYL180" s="4"/>
      <c r="BYM180" s="4"/>
      <c r="BYN180" s="205"/>
      <c r="BYO180" s="70"/>
      <c r="BYP180" s="87"/>
      <c r="BYQ180" s="255"/>
      <c r="BYR180" s="126"/>
      <c r="BYS180" s="84"/>
      <c r="BYT180" s="4"/>
      <c r="BYU180" s="4"/>
      <c r="BYV180" s="4"/>
      <c r="BYW180" s="4"/>
      <c r="BYX180" s="205"/>
      <c r="BYY180" s="70"/>
      <c r="BYZ180" s="87"/>
      <c r="BZA180" s="255"/>
      <c r="BZB180" s="126"/>
      <c r="BZC180" s="84"/>
      <c r="BZD180" s="4"/>
      <c r="BZE180" s="4"/>
      <c r="BZF180" s="4"/>
      <c r="BZG180" s="4"/>
      <c r="BZH180" s="205"/>
      <c r="BZI180" s="70"/>
      <c r="BZJ180" s="87"/>
      <c r="BZK180" s="255"/>
      <c r="BZL180" s="126"/>
      <c r="BZM180" s="84"/>
      <c r="BZN180" s="4"/>
      <c r="BZO180" s="4"/>
      <c r="BZP180" s="4"/>
      <c r="BZQ180" s="4"/>
      <c r="BZR180" s="205"/>
      <c r="BZS180" s="70"/>
      <c r="BZT180" s="87"/>
      <c r="BZU180" s="255"/>
      <c r="BZV180" s="126"/>
      <c r="BZW180" s="84"/>
      <c r="BZX180" s="4"/>
      <c r="BZY180" s="4"/>
      <c r="BZZ180" s="4"/>
      <c r="CAA180" s="4"/>
      <c r="CAB180" s="205"/>
      <c r="CAC180" s="70"/>
      <c r="CAD180" s="87"/>
      <c r="CAE180" s="255"/>
      <c r="CAF180" s="126"/>
      <c r="CAG180" s="84"/>
      <c r="CAH180" s="4"/>
      <c r="CAI180" s="4"/>
      <c r="CAJ180" s="4"/>
      <c r="CAK180" s="4"/>
      <c r="CAL180" s="205"/>
      <c r="CAM180" s="70"/>
      <c r="CAN180" s="87"/>
      <c r="CAO180" s="255"/>
      <c r="CAP180" s="126"/>
      <c r="CAQ180" s="84"/>
      <c r="CAR180" s="4"/>
      <c r="CAS180" s="4"/>
      <c r="CAT180" s="4"/>
      <c r="CAU180" s="4"/>
      <c r="CAV180" s="205"/>
      <c r="CAW180" s="70"/>
      <c r="CAX180" s="87"/>
      <c r="CAY180" s="255"/>
      <c r="CAZ180" s="126"/>
      <c r="CBA180" s="84"/>
      <c r="CBB180" s="4"/>
      <c r="CBC180" s="4"/>
      <c r="CBD180" s="4"/>
      <c r="CBE180" s="4"/>
      <c r="CBF180" s="205"/>
      <c r="CBG180" s="70"/>
      <c r="CBH180" s="87"/>
      <c r="CBI180" s="255"/>
      <c r="CBJ180" s="126"/>
      <c r="CBK180" s="84"/>
      <c r="CBL180" s="4"/>
      <c r="CBM180" s="4"/>
      <c r="CBN180" s="4"/>
      <c r="CBO180" s="4"/>
      <c r="CBP180" s="205"/>
      <c r="CBQ180" s="70"/>
      <c r="CBR180" s="87"/>
      <c r="CBS180" s="255"/>
      <c r="CBT180" s="126"/>
      <c r="CBU180" s="84"/>
      <c r="CBV180" s="4"/>
      <c r="CBW180" s="4"/>
      <c r="CBX180" s="4"/>
      <c r="CBY180" s="4"/>
      <c r="CBZ180" s="205"/>
      <c r="CCA180" s="70"/>
      <c r="CCB180" s="87"/>
      <c r="CCC180" s="255"/>
      <c r="CCD180" s="126"/>
      <c r="CCE180" s="84"/>
      <c r="CCF180" s="4"/>
      <c r="CCG180" s="4"/>
      <c r="CCH180" s="4"/>
      <c r="CCI180" s="4"/>
      <c r="CCJ180" s="205"/>
      <c r="CCK180" s="70"/>
      <c r="CCL180" s="87"/>
      <c r="CCM180" s="255"/>
      <c r="CCN180" s="126"/>
      <c r="CCO180" s="84"/>
      <c r="CCP180" s="4"/>
      <c r="CCQ180" s="4"/>
      <c r="CCR180" s="4"/>
      <c r="CCS180" s="4"/>
      <c r="CCT180" s="205"/>
      <c r="CCU180" s="70"/>
      <c r="CCV180" s="87"/>
      <c r="CCW180" s="255"/>
      <c r="CCX180" s="126"/>
      <c r="CCY180" s="84"/>
      <c r="CCZ180" s="4"/>
      <c r="CDA180" s="4"/>
      <c r="CDB180" s="4"/>
      <c r="CDC180" s="4"/>
      <c r="CDD180" s="205"/>
      <c r="CDE180" s="70"/>
      <c r="CDF180" s="87"/>
      <c r="CDG180" s="255"/>
      <c r="CDH180" s="126"/>
      <c r="CDI180" s="84"/>
      <c r="CDJ180" s="4"/>
      <c r="CDK180" s="4"/>
      <c r="CDL180" s="4"/>
      <c r="CDM180" s="4"/>
      <c r="CDN180" s="205"/>
      <c r="CDO180" s="70"/>
      <c r="CDP180" s="87"/>
      <c r="CDQ180" s="255"/>
      <c r="CDR180" s="126"/>
      <c r="CDS180" s="84"/>
      <c r="CDT180" s="4"/>
      <c r="CDU180" s="4"/>
      <c r="CDV180" s="4"/>
      <c r="CDW180" s="4"/>
      <c r="CDX180" s="205"/>
      <c r="CDY180" s="70"/>
      <c r="CDZ180" s="87"/>
      <c r="CEA180" s="255"/>
      <c r="CEB180" s="126"/>
      <c r="CEC180" s="84"/>
      <c r="CED180" s="4"/>
      <c r="CEE180" s="4"/>
      <c r="CEF180" s="4"/>
      <c r="CEG180" s="4"/>
      <c r="CEH180" s="205"/>
      <c r="CEI180" s="70"/>
      <c r="CEJ180" s="87"/>
      <c r="CEK180" s="255"/>
      <c r="CEL180" s="126"/>
      <c r="CEM180" s="84"/>
      <c r="CEN180" s="4"/>
      <c r="CEO180" s="4"/>
      <c r="CEP180" s="4"/>
      <c r="CEQ180" s="4"/>
      <c r="CER180" s="205"/>
      <c r="CES180" s="70"/>
      <c r="CET180" s="87"/>
      <c r="CEU180" s="255"/>
      <c r="CEV180" s="126"/>
      <c r="CEW180" s="84"/>
      <c r="CEX180" s="4"/>
      <c r="CEY180" s="4"/>
      <c r="CEZ180" s="4"/>
      <c r="CFA180" s="4"/>
      <c r="CFB180" s="205"/>
      <c r="CFC180" s="70"/>
      <c r="CFD180" s="87"/>
      <c r="CFE180" s="255"/>
      <c r="CFF180" s="126"/>
      <c r="CFG180" s="84"/>
      <c r="CFH180" s="4"/>
      <c r="CFI180" s="4"/>
      <c r="CFJ180" s="4"/>
      <c r="CFK180" s="4"/>
      <c r="CFL180" s="205"/>
      <c r="CFM180" s="70"/>
      <c r="CFN180" s="87"/>
      <c r="CFO180" s="255"/>
      <c r="CFP180" s="126"/>
      <c r="CFQ180" s="84"/>
      <c r="CFR180" s="4"/>
      <c r="CFS180" s="4"/>
      <c r="CFT180" s="4"/>
      <c r="CFU180" s="4"/>
      <c r="CFV180" s="205"/>
      <c r="CFW180" s="70"/>
      <c r="CFX180" s="87"/>
      <c r="CFY180" s="255"/>
      <c r="CFZ180" s="126"/>
      <c r="CGA180" s="84"/>
      <c r="CGB180" s="4"/>
      <c r="CGC180" s="4"/>
      <c r="CGD180" s="4"/>
      <c r="CGE180" s="4"/>
      <c r="CGF180" s="205"/>
      <c r="CGG180" s="70"/>
      <c r="CGH180" s="87"/>
      <c r="CGI180" s="255"/>
      <c r="CGJ180" s="126"/>
      <c r="CGK180" s="84"/>
      <c r="CGL180" s="4"/>
      <c r="CGM180" s="4"/>
      <c r="CGN180" s="4"/>
      <c r="CGO180" s="4"/>
      <c r="CGP180" s="205"/>
      <c r="CGQ180" s="70"/>
      <c r="CGR180" s="87"/>
      <c r="CGS180" s="255"/>
      <c r="CGT180" s="126"/>
      <c r="CGU180" s="84"/>
      <c r="CGV180" s="4"/>
      <c r="CGW180" s="4"/>
      <c r="CGX180" s="4"/>
      <c r="CGY180" s="4"/>
      <c r="CGZ180" s="205"/>
      <c r="CHA180" s="70"/>
      <c r="CHB180" s="87"/>
      <c r="CHC180" s="255"/>
      <c r="CHD180" s="126"/>
      <c r="CHE180" s="84"/>
      <c r="CHF180" s="4"/>
      <c r="CHG180" s="4"/>
      <c r="CHH180" s="4"/>
      <c r="CHI180" s="4"/>
      <c r="CHJ180" s="205"/>
      <c r="CHK180" s="70"/>
      <c r="CHL180" s="87"/>
      <c r="CHM180" s="255"/>
      <c r="CHN180" s="126"/>
      <c r="CHO180" s="84"/>
      <c r="CHP180" s="4"/>
      <c r="CHQ180" s="4"/>
      <c r="CHR180" s="4"/>
      <c r="CHS180" s="4"/>
      <c r="CHT180" s="205"/>
      <c r="CHU180" s="70"/>
      <c r="CHV180" s="87"/>
      <c r="CHW180" s="255"/>
      <c r="CHX180" s="126"/>
      <c r="CHY180" s="84"/>
      <c r="CHZ180" s="4"/>
      <c r="CIA180" s="4"/>
      <c r="CIB180" s="4"/>
      <c r="CIC180" s="4"/>
      <c r="CID180" s="205"/>
      <c r="CIE180" s="70"/>
      <c r="CIF180" s="87"/>
      <c r="CIG180" s="255"/>
      <c r="CIH180" s="126"/>
      <c r="CII180" s="84"/>
      <c r="CIJ180" s="4"/>
      <c r="CIK180" s="4"/>
      <c r="CIL180" s="4"/>
      <c r="CIM180" s="4"/>
      <c r="CIN180" s="205"/>
      <c r="CIO180" s="70"/>
      <c r="CIP180" s="87"/>
      <c r="CIQ180" s="255"/>
      <c r="CIR180" s="126"/>
      <c r="CIS180" s="84"/>
      <c r="CIT180" s="4"/>
      <c r="CIU180" s="4"/>
      <c r="CIV180" s="4"/>
      <c r="CIW180" s="4"/>
      <c r="CIX180" s="205"/>
      <c r="CIY180" s="70"/>
      <c r="CIZ180" s="87"/>
      <c r="CJA180" s="255"/>
      <c r="CJB180" s="126"/>
      <c r="CJC180" s="84"/>
      <c r="CJD180" s="4"/>
      <c r="CJE180" s="4"/>
      <c r="CJF180" s="4"/>
      <c r="CJG180" s="4"/>
      <c r="CJH180" s="205"/>
      <c r="CJI180" s="70"/>
      <c r="CJJ180" s="87"/>
      <c r="CJK180" s="255"/>
      <c r="CJL180" s="126"/>
      <c r="CJM180" s="84"/>
      <c r="CJN180" s="4"/>
      <c r="CJO180" s="4"/>
      <c r="CJP180" s="4"/>
      <c r="CJQ180" s="4"/>
      <c r="CJR180" s="205"/>
      <c r="CJS180" s="70"/>
      <c r="CJT180" s="87"/>
      <c r="CJU180" s="255"/>
      <c r="CJV180" s="126"/>
      <c r="CJW180" s="84"/>
      <c r="CJX180" s="4"/>
      <c r="CJY180" s="4"/>
      <c r="CJZ180" s="4"/>
      <c r="CKA180" s="4"/>
      <c r="CKB180" s="205"/>
      <c r="CKC180" s="70"/>
      <c r="CKD180" s="87"/>
      <c r="CKE180" s="255"/>
      <c r="CKF180" s="126"/>
      <c r="CKG180" s="84"/>
      <c r="CKH180" s="4"/>
      <c r="CKI180" s="4"/>
      <c r="CKJ180" s="4"/>
      <c r="CKK180" s="4"/>
      <c r="CKL180" s="205"/>
      <c r="CKM180" s="70"/>
      <c r="CKN180" s="87"/>
      <c r="CKO180" s="255"/>
      <c r="CKP180" s="126"/>
      <c r="CKQ180" s="84"/>
      <c r="CKR180" s="4"/>
      <c r="CKS180" s="4"/>
      <c r="CKT180" s="4"/>
      <c r="CKU180" s="4"/>
      <c r="CKV180" s="205"/>
      <c r="CKW180" s="70"/>
      <c r="CKX180" s="87"/>
      <c r="CKY180" s="255"/>
      <c r="CKZ180" s="126"/>
      <c r="CLA180" s="84"/>
      <c r="CLB180" s="4"/>
      <c r="CLC180" s="4"/>
      <c r="CLD180" s="4"/>
      <c r="CLE180" s="4"/>
      <c r="CLF180" s="205"/>
      <c r="CLG180" s="70"/>
      <c r="CLH180" s="87"/>
      <c r="CLI180" s="255"/>
      <c r="CLJ180" s="126"/>
      <c r="CLK180" s="84"/>
      <c r="CLL180" s="4"/>
      <c r="CLM180" s="4"/>
      <c r="CLN180" s="4"/>
      <c r="CLO180" s="4"/>
      <c r="CLP180" s="205"/>
      <c r="CLQ180" s="70"/>
      <c r="CLR180" s="87"/>
      <c r="CLS180" s="255"/>
      <c r="CLT180" s="126"/>
      <c r="CLU180" s="84"/>
      <c r="CLV180" s="4"/>
      <c r="CLW180" s="4"/>
      <c r="CLX180" s="4"/>
      <c r="CLY180" s="4"/>
      <c r="CLZ180" s="205"/>
      <c r="CMA180" s="70"/>
      <c r="CMB180" s="87"/>
      <c r="CMC180" s="255"/>
      <c r="CMD180" s="126"/>
      <c r="CME180" s="84"/>
      <c r="CMF180" s="4"/>
      <c r="CMG180" s="4"/>
      <c r="CMH180" s="4"/>
      <c r="CMI180" s="4"/>
      <c r="CMJ180" s="205"/>
      <c r="CMK180" s="70"/>
      <c r="CML180" s="87"/>
      <c r="CMM180" s="255"/>
      <c r="CMN180" s="126"/>
      <c r="CMO180" s="84"/>
      <c r="CMP180" s="4"/>
      <c r="CMQ180" s="4"/>
      <c r="CMR180" s="4"/>
      <c r="CMS180" s="4"/>
      <c r="CMT180" s="205"/>
      <c r="CMU180" s="70"/>
      <c r="CMV180" s="87"/>
      <c r="CMW180" s="255"/>
      <c r="CMX180" s="126"/>
      <c r="CMY180" s="84"/>
      <c r="CMZ180" s="4"/>
      <c r="CNA180" s="4"/>
      <c r="CNB180" s="4"/>
      <c r="CNC180" s="4"/>
      <c r="CND180" s="205"/>
      <c r="CNE180" s="70"/>
      <c r="CNF180" s="87"/>
      <c r="CNG180" s="255"/>
      <c r="CNH180" s="126"/>
      <c r="CNI180" s="84"/>
      <c r="CNJ180" s="4"/>
      <c r="CNK180" s="4"/>
      <c r="CNL180" s="4"/>
      <c r="CNM180" s="4"/>
      <c r="CNN180" s="205"/>
      <c r="CNO180" s="70"/>
      <c r="CNP180" s="87"/>
      <c r="CNQ180" s="255"/>
      <c r="CNR180" s="126"/>
      <c r="CNS180" s="84"/>
      <c r="CNT180" s="4"/>
      <c r="CNU180" s="4"/>
      <c r="CNV180" s="4"/>
      <c r="CNW180" s="4"/>
      <c r="CNX180" s="205"/>
      <c r="CNY180" s="70"/>
      <c r="CNZ180" s="87"/>
      <c r="COA180" s="255"/>
      <c r="COB180" s="126"/>
      <c r="COC180" s="84"/>
      <c r="COD180" s="4"/>
      <c r="COE180" s="4"/>
      <c r="COF180" s="4"/>
      <c r="COG180" s="4"/>
      <c r="COH180" s="205"/>
      <c r="COI180" s="70"/>
      <c r="COJ180" s="87"/>
      <c r="COK180" s="255"/>
      <c r="COL180" s="126"/>
      <c r="COM180" s="84"/>
      <c r="CON180" s="4"/>
      <c r="COO180" s="4"/>
      <c r="COP180" s="4"/>
      <c r="COQ180" s="4"/>
      <c r="COR180" s="205"/>
      <c r="COS180" s="70"/>
      <c r="COT180" s="87"/>
      <c r="COU180" s="255"/>
      <c r="COV180" s="126"/>
      <c r="COW180" s="84"/>
      <c r="COX180" s="4"/>
      <c r="COY180" s="4"/>
      <c r="COZ180" s="4"/>
      <c r="CPA180" s="4"/>
      <c r="CPB180" s="205"/>
      <c r="CPC180" s="70"/>
      <c r="CPD180" s="87"/>
      <c r="CPE180" s="255"/>
      <c r="CPF180" s="126"/>
      <c r="CPG180" s="84"/>
      <c r="CPH180" s="4"/>
      <c r="CPI180" s="4"/>
      <c r="CPJ180" s="4"/>
      <c r="CPK180" s="4"/>
      <c r="CPL180" s="205"/>
      <c r="CPM180" s="70"/>
      <c r="CPN180" s="87"/>
      <c r="CPO180" s="255"/>
      <c r="CPP180" s="126"/>
      <c r="CPQ180" s="84"/>
      <c r="CPR180" s="4"/>
      <c r="CPS180" s="4"/>
      <c r="CPT180" s="4"/>
      <c r="CPU180" s="4"/>
      <c r="CPV180" s="205"/>
      <c r="CPW180" s="70"/>
      <c r="CPX180" s="87"/>
      <c r="CPY180" s="255"/>
      <c r="CPZ180" s="126"/>
      <c r="CQA180" s="84"/>
      <c r="CQB180" s="4"/>
      <c r="CQC180" s="4"/>
      <c r="CQD180" s="4"/>
      <c r="CQE180" s="4"/>
      <c r="CQF180" s="205"/>
      <c r="CQG180" s="70"/>
      <c r="CQH180" s="87"/>
      <c r="CQI180" s="255"/>
      <c r="CQJ180" s="126"/>
      <c r="CQK180" s="84"/>
      <c r="CQL180" s="4"/>
      <c r="CQM180" s="4"/>
      <c r="CQN180" s="4"/>
      <c r="CQO180" s="4"/>
      <c r="CQP180" s="205"/>
      <c r="CQQ180" s="70"/>
      <c r="CQR180" s="87"/>
      <c r="CQS180" s="255"/>
      <c r="CQT180" s="126"/>
      <c r="CQU180" s="84"/>
      <c r="CQV180" s="4"/>
      <c r="CQW180" s="4"/>
      <c r="CQX180" s="4"/>
      <c r="CQY180" s="4"/>
      <c r="CQZ180" s="205"/>
      <c r="CRA180" s="70"/>
      <c r="CRB180" s="87"/>
      <c r="CRC180" s="255"/>
      <c r="CRD180" s="126"/>
      <c r="CRE180" s="84"/>
      <c r="CRF180" s="4"/>
      <c r="CRG180" s="4"/>
      <c r="CRH180" s="4"/>
      <c r="CRI180" s="4"/>
      <c r="CRJ180" s="205"/>
      <c r="CRK180" s="70"/>
      <c r="CRL180" s="87"/>
      <c r="CRM180" s="255"/>
      <c r="CRN180" s="126"/>
      <c r="CRO180" s="84"/>
      <c r="CRP180" s="4"/>
      <c r="CRQ180" s="4"/>
      <c r="CRR180" s="4"/>
      <c r="CRS180" s="4"/>
      <c r="CRT180" s="205"/>
      <c r="CRU180" s="70"/>
      <c r="CRV180" s="87"/>
      <c r="CRW180" s="255"/>
      <c r="CRX180" s="126"/>
      <c r="CRY180" s="84"/>
      <c r="CRZ180" s="4"/>
      <c r="CSA180" s="4"/>
      <c r="CSB180" s="4"/>
      <c r="CSC180" s="4"/>
      <c r="CSD180" s="205"/>
      <c r="CSE180" s="70"/>
      <c r="CSF180" s="87"/>
      <c r="CSG180" s="255"/>
      <c r="CSH180" s="126"/>
      <c r="CSI180" s="84"/>
      <c r="CSJ180" s="4"/>
      <c r="CSK180" s="4"/>
      <c r="CSL180" s="4"/>
      <c r="CSM180" s="4"/>
      <c r="CSN180" s="205"/>
      <c r="CSO180" s="70"/>
      <c r="CSP180" s="87"/>
      <c r="CSQ180" s="255"/>
      <c r="CSR180" s="126"/>
      <c r="CSS180" s="84"/>
      <c r="CST180" s="4"/>
      <c r="CSU180" s="4"/>
      <c r="CSV180" s="4"/>
      <c r="CSW180" s="4"/>
      <c r="CSX180" s="205"/>
      <c r="CSY180" s="70"/>
      <c r="CSZ180" s="87"/>
      <c r="CTA180" s="255"/>
      <c r="CTB180" s="126"/>
      <c r="CTC180" s="84"/>
      <c r="CTD180" s="4"/>
      <c r="CTE180" s="4"/>
      <c r="CTF180" s="4"/>
      <c r="CTG180" s="4"/>
      <c r="CTH180" s="205"/>
      <c r="CTI180" s="70"/>
      <c r="CTJ180" s="87"/>
      <c r="CTK180" s="255"/>
      <c r="CTL180" s="126"/>
      <c r="CTM180" s="84"/>
      <c r="CTN180" s="4"/>
      <c r="CTO180" s="4"/>
      <c r="CTP180" s="4"/>
      <c r="CTQ180" s="4"/>
      <c r="CTR180" s="205"/>
      <c r="CTS180" s="70"/>
      <c r="CTT180" s="87"/>
      <c r="CTU180" s="255"/>
      <c r="CTV180" s="126"/>
      <c r="CTW180" s="84"/>
      <c r="CTX180" s="4"/>
      <c r="CTY180" s="4"/>
      <c r="CTZ180" s="4"/>
      <c r="CUA180" s="4"/>
      <c r="CUB180" s="205"/>
      <c r="CUC180" s="70"/>
      <c r="CUD180" s="87"/>
      <c r="CUE180" s="255"/>
      <c r="CUF180" s="126"/>
      <c r="CUG180" s="84"/>
      <c r="CUH180" s="4"/>
      <c r="CUI180" s="4"/>
      <c r="CUJ180" s="4"/>
      <c r="CUK180" s="4"/>
      <c r="CUL180" s="205"/>
      <c r="CUM180" s="70"/>
      <c r="CUN180" s="87"/>
      <c r="CUO180" s="255"/>
      <c r="CUP180" s="126"/>
      <c r="CUQ180" s="84"/>
      <c r="CUR180" s="4"/>
      <c r="CUS180" s="4"/>
      <c r="CUT180" s="4"/>
      <c r="CUU180" s="4"/>
      <c r="CUV180" s="205"/>
      <c r="CUW180" s="70"/>
      <c r="CUX180" s="87"/>
      <c r="CUY180" s="255"/>
      <c r="CUZ180" s="126"/>
      <c r="CVA180" s="84"/>
      <c r="CVB180" s="4"/>
      <c r="CVC180" s="4"/>
      <c r="CVD180" s="4"/>
      <c r="CVE180" s="4"/>
      <c r="CVF180" s="205"/>
      <c r="CVG180" s="70"/>
      <c r="CVH180" s="87"/>
      <c r="CVI180" s="255"/>
      <c r="CVJ180" s="126"/>
      <c r="CVK180" s="84"/>
      <c r="CVL180" s="4"/>
      <c r="CVM180" s="4"/>
      <c r="CVN180" s="4"/>
      <c r="CVO180" s="4"/>
      <c r="CVP180" s="205"/>
      <c r="CVQ180" s="70"/>
      <c r="CVR180" s="87"/>
      <c r="CVS180" s="255"/>
      <c r="CVT180" s="126"/>
      <c r="CVU180" s="84"/>
      <c r="CVV180" s="4"/>
      <c r="CVW180" s="4"/>
      <c r="CVX180" s="4"/>
      <c r="CVY180" s="4"/>
      <c r="CVZ180" s="205"/>
      <c r="CWA180" s="70"/>
      <c r="CWB180" s="87"/>
      <c r="CWC180" s="255"/>
      <c r="CWD180" s="126"/>
      <c r="CWE180" s="84"/>
      <c r="CWF180" s="4"/>
      <c r="CWG180" s="4"/>
      <c r="CWH180" s="4"/>
      <c r="CWI180" s="4"/>
      <c r="CWJ180" s="205"/>
      <c r="CWK180" s="70"/>
      <c r="CWL180" s="87"/>
      <c r="CWM180" s="255"/>
      <c r="CWN180" s="126"/>
      <c r="CWO180" s="84"/>
      <c r="CWP180" s="4"/>
      <c r="CWQ180" s="4"/>
      <c r="CWR180" s="4"/>
      <c r="CWS180" s="4"/>
      <c r="CWT180" s="205"/>
      <c r="CWU180" s="70"/>
      <c r="CWV180" s="87"/>
      <c r="CWW180" s="255"/>
      <c r="CWX180" s="126"/>
      <c r="CWY180" s="84"/>
      <c r="CWZ180" s="4"/>
      <c r="CXA180" s="4"/>
      <c r="CXB180" s="4"/>
      <c r="CXC180" s="4"/>
      <c r="CXD180" s="205"/>
      <c r="CXE180" s="70"/>
      <c r="CXF180" s="87"/>
      <c r="CXG180" s="255"/>
      <c r="CXH180" s="126"/>
      <c r="CXI180" s="84"/>
      <c r="CXJ180" s="4"/>
      <c r="CXK180" s="4"/>
      <c r="CXL180" s="4"/>
      <c r="CXM180" s="4"/>
      <c r="CXN180" s="205"/>
      <c r="CXO180" s="70"/>
      <c r="CXP180" s="87"/>
      <c r="CXQ180" s="255"/>
      <c r="CXR180" s="126"/>
      <c r="CXS180" s="84"/>
      <c r="CXT180" s="4"/>
      <c r="CXU180" s="4"/>
      <c r="CXV180" s="4"/>
      <c r="CXW180" s="4"/>
      <c r="CXX180" s="205"/>
      <c r="CXY180" s="70"/>
      <c r="CXZ180" s="87"/>
      <c r="CYA180" s="255"/>
      <c r="CYB180" s="126"/>
      <c r="CYC180" s="84"/>
      <c r="CYD180" s="4"/>
      <c r="CYE180" s="4"/>
      <c r="CYF180" s="4"/>
      <c r="CYG180" s="4"/>
      <c r="CYH180" s="205"/>
      <c r="CYI180" s="70"/>
      <c r="CYJ180" s="87"/>
      <c r="CYK180" s="255"/>
      <c r="CYL180" s="126"/>
      <c r="CYM180" s="84"/>
      <c r="CYN180" s="4"/>
      <c r="CYO180" s="4"/>
      <c r="CYP180" s="4"/>
      <c r="CYQ180" s="4"/>
      <c r="CYR180" s="205"/>
      <c r="CYS180" s="70"/>
      <c r="CYT180" s="87"/>
      <c r="CYU180" s="255"/>
      <c r="CYV180" s="126"/>
      <c r="CYW180" s="84"/>
      <c r="CYX180" s="4"/>
      <c r="CYY180" s="4"/>
      <c r="CYZ180" s="4"/>
      <c r="CZA180" s="4"/>
      <c r="CZB180" s="205"/>
      <c r="CZC180" s="70"/>
      <c r="CZD180" s="87"/>
      <c r="CZE180" s="255"/>
      <c r="CZF180" s="126"/>
      <c r="CZG180" s="84"/>
      <c r="CZH180" s="4"/>
      <c r="CZI180" s="4"/>
      <c r="CZJ180" s="4"/>
      <c r="CZK180" s="4"/>
      <c r="CZL180" s="205"/>
      <c r="CZM180" s="70"/>
      <c r="CZN180" s="87"/>
      <c r="CZO180" s="255"/>
      <c r="CZP180" s="126"/>
      <c r="CZQ180" s="84"/>
      <c r="CZR180" s="4"/>
      <c r="CZS180" s="4"/>
      <c r="CZT180" s="4"/>
      <c r="CZU180" s="4"/>
      <c r="CZV180" s="205"/>
      <c r="CZW180" s="70"/>
      <c r="CZX180" s="87"/>
      <c r="CZY180" s="255"/>
      <c r="CZZ180" s="126"/>
      <c r="DAA180" s="84"/>
      <c r="DAB180" s="4"/>
      <c r="DAC180" s="4"/>
      <c r="DAD180" s="4"/>
      <c r="DAE180" s="4"/>
      <c r="DAF180" s="205"/>
      <c r="DAG180" s="70"/>
      <c r="DAH180" s="87"/>
      <c r="DAI180" s="255"/>
      <c r="DAJ180" s="126"/>
      <c r="DAK180" s="84"/>
      <c r="DAL180" s="4"/>
      <c r="DAM180" s="4"/>
      <c r="DAN180" s="4"/>
      <c r="DAO180" s="4"/>
      <c r="DAP180" s="205"/>
      <c r="DAQ180" s="70"/>
      <c r="DAR180" s="87"/>
      <c r="DAS180" s="255"/>
      <c r="DAT180" s="126"/>
      <c r="DAU180" s="84"/>
      <c r="DAV180" s="4"/>
      <c r="DAW180" s="4"/>
      <c r="DAX180" s="4"/>
      <c r="DAY180" s="4"/>
      <c r="DAZ180" s="205"/>
      <c r="DBA180" s="70"/>
      <c r="DBB180" s="87"/>
      <c r="DBC180" s="255"/>
      <c r="DBD180" s="126"/>
      <c r="DBE180" s="84"/>
      <c r="DBF180" s="4"/>
      <c r="DBG180" s="4"/>
      <c r="DBH180" s="4"/>
      <c r="DBI180" s="4"/>
      <c r="DBJ180" s="205"/>
      <c r="DBK180" s="70"/>
      <c r="DBL180" s="87"/>
      <c r="DBM180" s="255"/>
      <c r="DBN180" s="126"/>
      <c r="DBO180" s="84"/>
      <c r="DBP180" s="4"/>
      <c r="DBQ180" s="4"/>
      <c r="DBR180" s="4"/>
      <c r="DBS180" s="4"/>
      <c r="DBT180" s="205"/>
      <c r="DBU180" s="70"/>
      <c r="DBV180" s="87"/>
      <c r="DBW180" s="255"/>
      <c r="DBX180" s="126"/>
      <c r="DBY180" s="84"/>
      <c r="DBZ180" s="4"/>
      <c r="DCA180" s="4"/>
      <c r="DCB180" s="4"/>
      <c r="DCC180" s="4"/>
      <c r="DCD180" s="205"/>
      <c r="DCE180" s="70"/>
      <c r="DCF180" s="87"/>
      <c r="DCG180" s="255"/>
      <c r="DCH180" s="126"/>
      <c r="DCI180" s="84"/>
      <c r="DCJ180" s="4"/>
      <c r="DCK180" s="4"/>
      <c r="DCL180" s="4"/>
      <c r="DCM180" s="4"/>
      <c r="DCN180" s="205"/>
      <c r="DCO180" s="70"/>
      <c r="DCP180" s="87"/>
      <c r="DCQ180" s="255"/>
      <c r="DCR180" s="126"/>
      <c r="DCS180" s="84"/>
      <c r="DCT180" s="4"/>
      <c r="DCU180" s="4"/>
      <c r="DCV180" s="4"/>
      <c r="DCW180" s="4"/>
      <c r="DCX180" s="205"/>
      <c r="DCY180" s="70"/>
      <c r="DCZ180" s="87"/>
      <c r="DDA180" s="255"/>
      <c r="DDB180" s="126"/>
      <c r="DDC180" s="84"/>
      <c r="DDD180" s="4"/>
      <c r="DDE180" s="4"/>
      <c r="DDF180" s="4"/>
      <c r="DDG180" s="4"/>
      <c r="DDH180" s="205"/>
      <c r="DDI180" s="70"/>
      <c r="DDJ180" s="87"/>
      <c r="DDK180" s="255"/>
      <c r="DDL180" s="126"/>
      <c r="DDM180" s="84"/>
      <c r="DDN180" s="4"/>
      <c r="DDO180" s="4"/>
      <c r="DDP180" s="4"/>
      <c r="DDQ180" s="4"/>
      <c r="DDR180" s="205"/>
      <c r="DDS180" s="70"/>
      <c r="DDT180" s="87"/>
      <c r="DDU180" s="255"/>
      <c r="DDV180" s="126"/>
      <c r="DDW180" s="84"/>
      <c r="DDX180" s="4"/>
      <c r="DDY180" s="4"/>
      <c r="DDZ180" s="4"/>
      <c r="DEA180" s="4"/>
      <c r="DEB180" s="205"/>
      <c r="DEC180" s="70"/>
      <c r="DED180" s="87"/>
      <c r="DEE180" s="255"/>
      <c r="DEF180" s="126"/>
      <c r="DEG180" s="84"/>
      <c r="DEH180" s="4"/>
      <c r="DEI180" s="4"/>
      <c r="DEJ180" s="4"/>
      <c r="DEK180" s="4"/>
      <c r="DEL180" s="205"/>
      <c r="DEM180" s="70"/>
      <c r="DEN180" s="87"/>
      <c r="DEO180" s="255"/>
      <c r="DEP180" s="126"/>
      <c r="DEQ180" s="84"/>
      <c r="DER180" s="4"/>
      <c r="DES180" s="4"/>
      <c r="DET180" s="4"/>
      <c r="DEU180" s="4"/>
      <c r="DEV180" s="205"/>
      <c r="DEW180" s="70"/>
      <c r="DEX180" s="87"/>
      <c r="DEY180" s="255"/>
      <c r="DEZ180" s="126"/>
      <c r="DFA180" s="84"/>
      <c r="DFB180" s="4"/>
      <c r="DFC180" s="4"/>
      <c r="DFD180" s="4"/>
      <c r="DFE180" s="4"/>
      <c r="DFF180" s="205"/>
      <c r="DFG180" s="70"/>
      <c r="DFH180" s="87"/>
      <c r="DFI180" s="255"/>
      <c r="DFJ180" s="126"/>
      <c r="DFK180" s="84"/>
      <c r="DFL180" s="4"/>
      <c r="DFM180" s="4"/>
      <c r="DFN180" s="4"/>
      <c r="DFO180" s="4"/>
      <c r="DFP180" s="205"/>
      <c r="DFQ180" s="70"/>
      <c r="DFR180" s="87"/>
      <c r="DFS180" s="255"/>
      <c r="DFT180" s="126"/>
      <c r="DFU180" s="84"/>
      <c r="DFV180" s="4"/>
      <c r="DFW180" s="4"/>
      <c r="DFX180" s="4"/>
      <c r="DFY180" s="4"/>
      <c r="DFZ180" s="205"/>
      <c r="DGA180" s="70"/>
      <c r="DGB180" s="87"/>
      <c r="DGC180" s="255"/>
      <c r="DGD180" s="126"/>
      <c r="DGE180" s="84"/>
      <c r="DGF180" s="4"/>
      <c r="DGG180" s="4"/>
      <c r="DGH180" s="4"/>
      <c r="DGI180" s="4"/>
      <c r="DGJ180" s="205"/>
      <c r="DGK180" s="70"/>
      <c r="DGL180" s="87"/>
      <c r="DGM180" s="255"/>
      <c r="DGN180" s="126"/>
      <c r="DGO180" s="84"/>
      <c r="DGP180" s="4"/>
      <c r="DGQ180" s="4"/>
      <c r="DGR180" s="4"/>
      <c r="DGS180" s="4"/>
      <c r="DGT180" s="205"/>
      <c r="DGU180" s="70"/>
      <c r="DGV180" s="87"/>
      <c r="DGW180" s="255"/>
      <c r="DGX180" s="126"/>
      <c r="DGY180" s="84"/>
      <c r="DGZ180" s="4"/>
      <c r="DHA180" s="4"/>
      <c r="DHB180" s="4"/>
      <c r="DHC180" s="4"/>
      <c r="DHD180" s="205"/>
      <c r="DHE180" s="70"/>
      <c r="DHF180" s="87"/>
      <c r="DHG180" s="255"/>
      <c r="DHH180" s="126"/>
      <c r="DHI180" s="84"/>
      <c r="DHJ180" s="4"/>
      <c r="DHK180" s="4"/>
      <c r="DHL180" s="4"/>
      <c r="DHM180" s="4"/>
      <c r="DHN180" s="205"/>
      <c r="DHO180" s="70"/>
      <c r="DHP180" s="87"/>
      <c r="DHQ180" s="255"/>
      <c r="DHR180" s="126"/>
      <c r="DHS180" s="84"/>
      <c r="DHT180" s="4"/>
      <c r="DHU180" s="4"/>
      <c r="DHV180" s="4"/>
      <c r="DHW180" s="4"/>
      <c r="DHX180" s="205"/>
      <c r="DHY180" s="70"/>
      <c r="DHZ180" s="87"/>
      <c r="DIA180" s="255"/>
      <c r="DIB180" s="126"/>
      <c r="DIC180" s="84"/>
      <c r="DID180" s="4"/>
      <c r="DIE180" s="4"/>
      <c r="DIF180" s="4"/>
      <c r="DIG180" s="4"/>
      <c r="DIH180" s="205"/>
      <c r="DII180" s="70"/>
      <c r="DIJ180" s="87"/>
      <c r="DIK180" s="255"/>
      <c r="DIL180" s="126"/>
      <c r="DIM180" s="84"/>
      <c r="DIN180" s="4"/>
      <c r="DIO180" s="4"/>
      <c r="DIP180" s="4"/>
      <c r="DIQ180" s="4"/>
      <c r="DIR180" s="205"/>
      <c r="DIS180" s="70"/>
      <c r="DIT180" s="87"/>
      <c r="DIU180" s="255"/>
      <c r="DIV180" s="126"/>
      <c r="DIW180" s="84"/>
      <c r="DIX180" s="4"/>
      <c r="DIY180" s="4"/>
      <c r="DIZ180" s="4"/>
      <c r="DJA180" s="4"/>
      <c r="DJB180" s="205"/>
      <c r="DJC180" s="70"/>
      <c r="DJD180" s="87"/>
      <c r="DJE180" s="255"/>
      <c r="DJF180" s="126"/>
      <c r="DJG180" s="84"/>
      <c r="DJH180" s="4"/>
      <c r="DJI180" s="4"/>
      <c r="DJJ180" s="4"/>
      <c r="DJK180" s="4"/>
      <c r="DJL180" s="205"/>
      <c r="DJM180" s="70"/>
      <c r="DJN180" s="87"/>
      <c r="DJO180" s="255"/>
      <c r="DJP180" s="126"/>
      <c r="DJQ180" s="84"/>
      <c r="DJR180" s="4"/>
      <c r="DJS180" s="4"/>
      <c r="DJT180" s="4"/>
      <c r="DJU180" s="4"/>
      <c r="DJV180" s="205"/>
      <c r="DJW180" s="70"/>
      <c r="DJX180" s="87"/>
      <c r="DJY180" s="255"/>
      <c r="DJZ180" s="126"/>
      <c r="DKA180" s="84"/>
      <c r="DKB180" s="4"/>
      <c r="DKC180" s="4"/>
      <c r="DKD180" s="4"/>
      <c r="DKE180" s="4"/>
      <c r="DKF180" s="205"/>
      <c r="DKG180" s="70"/>
      <c r="DKH180" s="87"/>
      <c r="DKI180" s="255"/>
      <c r="DKJ180" s="126"/>
      <c r="DKK180" s="84"/>
      <c r="DKL180" s="4"/>
      <c r="DKM180" s="4"/>
      <c r="DKN180" s="4"/>
      <c r="DKO180" s="4"/>
      <c r="DKP180" s="205"/>
      <c r="DKQ180" s="70"/>
      <c r="DKR180" s="87"/>
      <c r="DKS180" s="255"/>
      <c r="DKT180" s="126"/>
      <c r="DKU180" s="84"/>
      <c r="DKV180" s="4"/>
      <c r="DKW180" s="4"/>
      <c r="DKX180" s="4"/>
      <c r="DKY180" s="4"/>
      <c r="DKZ180" s="205"/>
      <c r="DLA180" s="70"/>
      <c r="DLB180" s="87"/>
      <c r="DLC180" s="255"/>
      <c r="DLD180" s="126"/>
      <c r="DLE180" s="84"/>
      <c r="DLF180" s="4"/>
      <c r="DLG180" s="4"/>
      <c r="DLH180" s="4"/>
      <c r="DLI180" s="4"/>
      <c r="DLJ180" s="205"/>
      <c r="DLK180" s="70"/>
      <c r="DLL180" s="87"/>
      <c r="DLM180" s="255"/>
      <c r="DLN180" s="126"/>
      <c r="DLO180" s="84"/>
      <c r="DLP180" s="4"/>
      <c r="DLQ180" s="4"/>
      <c r="DLR180" s="4"/>
      <c r="DLS180" s="4"/>
      <c r="DLT180" s="205"/>
      <c r="DLU180" s="70"/>
      <c r="DLV180" s="87"/>
      <c r="DLW180" s="255"/>
      <c r="DLX180" s="126"/>
      <c r="DLY180" s="84"/>
      <c r="DLZ180" s="4"/>
      <c r="DMA180" s="4"/>
      <c r="DMB180" s="4"/>
      <c r="DMC180" s="4"/>
      <c r="DMD180" s="205"/>
      <c r="DME180" s="70"/>
      <c r="DMF180" s="87"/>
      <c r="DMG180" s="255"/>
      <c r="DMH180" s="126"/>
      <c r="DMI180" s="84"/>
      <c r="DMJ180" s="4"/>
      <c r="DMK180" s="4"/>
      <c r="DML180" s="4"/>
      <c r="DMM180" s="4"/>
      <c r="DMN180" s="205"/>
      <c r="DMO180" s="70"/>
      <c r="DMP180" s="87"/>
      <c r="DMQ180" s="255"/>
      <c r="DMR180" s="126"/>
      <c r="DMS180" s="84"/>
      <c r="DMT180" s="4"/>
      <c r="DMU180" s="4"/>
      <c r="DMV180" s="4"/>
      <c r="DMW180" s="4"/>
      <c r="DMX180" s="205"/>
      <c r="DMY180" s="70"/>
      <c r="DMZ180" s="87"/>
      <c r="DNA180" s="255"/>
      <c r="DNB180" s="126"/>
      <c r="DNC180" s="84"/>
      <c r="DND180" s="4"/>
      <c r="DNE180" s="4"/>
      <c r="DNF180" s="4"/>
      <c r="DNG180" s="4"/>
      <c r="DNH180" s="205"/>
      <c r="DNI180" s="70"/>
      <c r="DNJ180" s="87"/>
      <c r="DNK180" s="255"/>
      <c r="DNL180" s="126"/>
      <c r="DNM180" s="84"/>
      <c r="DNN180" s="4"/>
      <c r="DNO180" s="4"/>
      <c r="DNP180" s="4"/>
      <c r="DNQ180" s="4"/>
      <c r="DNR180" s="205"/>
      <c r="DNS180" s="70"/>
      <c r="DNT180" s="87"/>
      <c r="DNU180" s="255"/>
      <c r="DNV180" s="126"/>
      <c r="DNW180" s="84"/>
      <c r="DNX180" s="4"/>
      <c r="DNY180" s="4"/>
      <c r="DNZ180" s="4"/>
      <c r="DOA180" s="4"/>
      <c r="DOB180" s="205"/>
      <c r="DOC180" s="70"/>
      <c r="DOD180" s="87"/>
      <c r="DOE180" s="255"/>
      <c r="DOF180" s="126"/>
      <c r="DOG180" s="84"/>
      <c r="DOH180" s="4"/>
      <c r="DOI180" s="4"/>
      <c r="DOJ180" s="4"/>
      <c r="DOK180" s="4"/>
      <c r="DOL180" s="205"/>
      <c r="DOM180" s="70"/>
      <c r="DON180" s="87"/>
      <c r="DOO180" s="255"/>
      <c r="DOP180" s="126"/>
      <c r="DOQ180" s="84"/>
      <c r="DOR180" s="4"/>
      <c r="DOS180" s="4"/>
      <c r="DOT180" s="4"/>
      <c r="DOU180" s="4"/>
      <c r="DOV180" s="205"/>
      <c r="DOW180" s="70"/>
      <c r="DOX180" s="87"/>
      <c r="DOY180" s="255"/>
      <c r="DOZ180" s="126"/>
      <c r="DPA180" s="84"/>
      <c r="DPB180" s="4"/>
      <c r="DPC180" s="4"/>
      <c r="DPD180" s="4"/>
      <c r="DPE180" s="4"/>
      <c r="DPF180" s="205"/>
      <c r="DPG180" s="70"/>
      <c r="DPH180" s="87"/>
      <c r="DPI180" s="255"/>
      <c r="DPJ180" s="126"/>
      <c r="DPK180" s="84"/>
      <c r="DPL180" s="4"/>
      <c r="DPM180" s="4"/>
      <c r="DPN180" s="4"/>
      <c r="DPO180" s="4"/>
      <c r="DPP180" s="205"/>
      <c r="DPQ180" s="70"/>
      <c r="DPR180" s="87"/>
      <c r="DPS180" s="255"/>
      <c r="DPT180" s="126"/>
      <c r="DPU180" s="84"/>
      <c r="DPV180" s="4"/>
      <c r="DPW180" s="4"/>
      <c r="DPX180" s="4"/>
      <c r="DPY180" s="4"/>
      <c r="DPZ180" s="205"/>
      <c r="DQA180" s="70"/>
      <c r="DQB180" s="87"/>
      <c r="DQC180" s="255"/>
      <c r="DQD180" s="126"/>
      <c r="DQE180" s="84"/>
      <c r="DQF180" s="4"/>
      <c r="DQG180" s="4"/>
      <c r="DQH180" s="4"/>
      <c r="DQI180" s="4"/>
      <c r="DQJ180" s="205"/>
      <c r="DQK180" s="70"/>
      <c r="DQL180" s="87"/>
      <c r="DQM180" s="255"/>
      <c r="DQN180" s="126"/>
      <c r="DQO180" s="84"/>
      <c r="DQP180" s="4"/>
      <c r="DQQ180" s="4"/>
      <c r="DQR180" s="4"/>
      <c r="DQS180" s="4"/>
      <c r="DQT180" s="205"/>
      <c r="DQU180" s="70"/>
      <c r="DQV180" s="87"/>
      <c r="DQW180" s="255"/>
      <c r="DQX180" s="126"/>
      <c r="DQY180" s="84"/>
      <c r="DQZ180" s="4"/>
      <c r="DRA180" s="4"/>
      <c r="DRB180" s="4"/>
      <c r="DRC180" s="4"/>
      <c r="DRD180" s="205"/>
      <c r="DRE180" s="70"/>
      <c r="DRF180" s="87"/>
      <c r="DRG180" s="255"/>
      <c r="DRH180" s="126"/>
      <c r="DRI180" s="84"/>
      <c r="DRJ180" s="4"/>
      <c r="DRK180" s="4"/>
      <c r="DRL180" s="4"/>
      <c r="DRM180" s="4"/>
      <c r="DRN180" s="205"/>
      <c r="DRO180" s="70"/>
      <c r="DRP180" s="87"/>
      <c r="DRQ180" s="255"/>
      <c r="DRR180" s="126"/>
      <c r="DRS180" s="84"/>
      <c r="DRT180" s="4"/>
      <c r="DRU180" s="4"/>
      <c r="DRV180" s="4"/>
      <c r="DRW180" s="4"/>
      <c r="DRX180" s="205"/>
      <c r="DRY180" s="70"/>
      <c r="DRZ180" s="87"/>
      <c r="DSA180" s="255"/>
      <c r="DSB180" s="126"/>
      <c r="DSC180" s="84"/>
      <c r="DSD180" s="4"/>
      <c r="DSE180" s="4"/>
      <c r="DSF180" s="4"/>
      <c r="DSG180" s="4"/>
      <c r="DSH180" s="205"/>
      <c r="DSI180" s="70"/>
      <c r="DSJ180" s="87"/>
      <c r="DSK180" s="255"/>
      <c r="DSL180" s="126"/>
      <c r="DSM180" s="84"/>
      <c r="DSN180" s="4"/>
      <c r="DSO180" s="4"/>
      <c r="DSP180" s="4"/>
      <c r="DSQ180" s="4"/>
      <c r="DSR180" s="205"/>
      <c r="DSS180" s="70"/>
      <c r="DST180" s="87"/>
      <c r="DSU180" s="255"/>
      <c r="DSV180" s="126"/>
      <c r="DSW180" s="84"/>
      <c r="DSX180" s="4"/>
      <c r="DSY180" s="4"/>
      <c r="DSZ180" s="4"/>
      <c r="DTA180" s="4"/>
      <c r="DTB180" s="205"/>
      <c r="DTC180" s="70"/>
      <c r="DTD180" s="87"/>
      <c r="DTE180" s="255"/>
      <c r="DTF180" s="126"/>
      <c r="DTG180" s="84"/>
      <c r="DTH180" s="4"/>
      <c r="DTI180" s="4"/>
      <c r="DTJ180" s="4"/>
      <c r="DTK180" s="4"/>
      <c r="DTL180" s="205"/>
      <c r="DTM180" s="70"/>
      <c r="DTN180" s="87"/>
      <c r="DTO180" s="255"/>
      <c r="DTP180" s="126"/>
      <c r="DTQ180" s="84"/>
      <c r="DTR180" s="4"/>
      <c r="DTS180" s="4"/>
      <c r="DTT180" s="4"/>
      <c r="DTU180" s="4"/>
      <c r="DTV180" s="205"/>
      <c r="DTW180" s="70"/>
      <c r="DTX180" s="87"/>
      <c r="DTY180" s="255"/>
      <c r="DTZ180" s="126"/>
      <c r="DUA180" s="84"/>
      <c r="DUB180" s="4"/>
      <c r="DUC180" s="4"/>
      <c r="DUD180" s="4"/>
      <c r="DUE180" s="4"/>
      <c r="DUF180" s="205"/>
      <c r="DUG180" s="70"/>
      <c r="DUH180" s="87"/>
      <c r="DUI180" s="255"/>
      <c r="DUJ180" s="126"/>
      <c r="DUK180" s="84"/>
      <c r="DUL180" s="4"/>
      <c r="DUM180" s="4"/>
      <c r="DUN180" s="4"/>
      <c r="DUO180" s="4"/>
      <c r="DUP180" s="205"/>
      <c r="DUQ180" s="70"/>
      <c r="DUR180" s="87"/>
      <c r="DUS180" s="255"/>
      <c r="DUT180" s="126"/>
      <c r="DUU180" s="84"/>
      <c r="DUV180" s="4"/>
      <c r="DUW180" s="4"/>
      <c r="DUX180" s="4"/>
      <c r="DUY180" s="4"/>
      <c r="DUZ180" s="205"/>
      <c r="DVA180" s="70"/>
      <c r="DVB180" s="87"/>
      <c r="DVC180" s="255"/>
      <c r="DVD180" s="126"/>
      <c r="DVE180" s="84"/>
      <c r="DVF180" s="4"/>
      <c r="DVG180" s="4"/>
      <c r="DVH180" s="4"/>
      <c r="DVI180" s="4"/>
      <c r="DVJ180" s="205"/>
      <c r="DVK180" s="70"/>
      <c r="DVL180" s="87"/>
      <c r="DVM180" s="255"/>
      <c r="DVN180" s="126"/>
      <c r="DVO180" s="84"/>
      <c r="DVP180" s="4"/>
      <c r="DVQ180" s="4"/>
      <c r="DVR180" s="4"/>
      <c r="DVS180" s="4"/>
      <c r="DVT180" s="205"/>
      <c r="DVU180" s="70"/>
      <c r="DVV180" s="87"/>
      <c r="DVW180" s="255"/>
      <c r="DVX180" s="126"/>
      <c r="DVY180" s="84"/>
      <c r="DVZ180" s="4"/>
      <c r="DWA180" s="4"/>
      <c r="DWB180" s="4"/>
      <c r="DWC180" s="4"/>
      <c r="DWD180" s="205"/>
      <c r="DWE180" s="70"/>
      <c r="DWF180" s="87"/>
      <c r="DWG180" s="255"/>
      <c r="DWH180" s="126"/>
      <c r="DWI180" s="84"/>
      <c r="DWJ180" s="4"/>
      <c r="DWK180" s="4"/>
      <c r="DWL180" s="4"/>
      <c r="DWM180" s="4"/>
      <c r="DWN180" s="205"/>
      <c r="DWO180" s="70"/>
      <c r="DWP180" s="87"/>
      <c r="DWQ180" s="255"/>
      <c r="DWR180" s="126"/>
      <c r="DWS180" s="84"/>
      <c r="DWT180" s="4"/>
      <c r="DWU180" s="4"/>
      <c r="DWV180" s="4"/>
      <c r="DWW180" s="4"/>
      <c r="DWX180" s="205"/>
      <c r="DWY180" s="70"/>
      <c r="DWZ180" s="87"/>
      <c r="DXA180" s="255"/>
      <c r="DXB180" s="126"/>
      <c r="DXC180" s="84"/>
      <c r="DXD180" s="4"/>
      <c r="DXE180" s="4"/>
      <c r="DXF180" s="4"/>
      <c r="DXG180" s="4"/>
      <c r="DXH180" s="205"/>
      <c r="DXI180" s="70"/>
      <c r="DXJ180" s="87"/>
      <c r="DXK180" s="255"/>
      <c r="DXL180" s="126"/>
      <c r="DXM180" s="84"/>
      <c r="DXN180" s="4"/>
      <c r="DXO180" s="4"/>
      <c r="DXP180" s="4"/>
      <c r="DXQ180" s="4"/>
      <c r="DXR180" s="205"/>
      <c r="DXS180" s="70"/>
      <c r="DXT180" s="87"/>
      <c r="DXU180" s="255"/>
      <c r="DXV180" s="126"/>
      <c r="DXW180" s="84"/>
      <c r="DXX180" s="4"/>
      <c r="DXY180" s="4"/>
      <c r="DXZ180" s="4"/>
      <c r="DYA180" s="4"/>
      <c r="DYB180" s="205"/>
      <c r="DYC180" s="70"/>
      <c r="DYD180" s="87"/>
      <c r="DYE180" s="255"/>
      <c r="DYF180" s="126"/>
      <c r="DYG180" s="84"/>
      <c r="DYH180" s="4"/>
      <c r="DYI180" s="4"/>
      <c r="DYJ180" s="4"/>
      <c r="DYK180" s="4"/>
      <c r="DYL180" s="205"/>
      <c r="DYM180" s="70"/>
      <c r="DYN180" s="87"/>
      <c r="DYO180" s="255"/>
      <c r="DYP180" s="126"/>
      <c r="DYQ180" s="84"/>
      <c r="DYR180" s="4"/>
      <c r="DYS180" s="4"/>
      <c r="DYT180" s="4"/>
      <c r="DYU180" s="4"/>
      <c r="DYV180" s="205"/>
      <c r="DYW180" s="70"/>
      <c r="DYX180" s="87"/>
      <c r="DYY180" s="255"/>
      <c r="DYZ180" s="126"/>
      <c r="DZA180" s="84"/>
      <c r="DZB180" s="4"/>
      <c r="DZC180" s="4"/>
      <c r="DZD180" s="4"/>
      <c r="DZE180" s="4"/>
      <c r="DZF180" s="205"/>
      <c r="DZG180" s="70"/>
      <c r="DZH180" s="87"/>
      <c r="DZI180" s="255"/>
      <c r="DZJ180" s="126"/>
      <c r="DZK180" s="84"/>
      <c r="DZL180" s="4"/>
      <c r="DZM180" s="4"/>
      <c r="DZN180" s="4"/>
      <c r="DZO180" s="4"/>
      <c r="DZP180" s="205"/>
      <c r="DZQ180" s="70"/>
      <c r="DZR180" s="87"/>
      <c r="DZS180" s="255"/>
      <c r="DZT180" s="126"/>
      <c r="DZU180" s="84"/>
      <c r="DZV180" s="4"/>
      <c r="DZW180" s="4"/>
      <c r="DZX180" s="4"/>
      <c r="DZY180" s="4"/>
      <c r="DZZ180" s="205"/>
      <c r="EAA180" s="70"/>
      <c r="EAB180" s="87"/>
      <c r="EAC180" s="255"/>
      <c r="EAD180" s="126"/>
      <c r="EAE180" s="84"/>
      <c r="EAF180" s="4"/>
      <c r="EAG180" s="4"/>
      <c r="EAH180" s="4"/>
      <c r="EAI180" s="4"/>
      <c r="EAJ180" s="205"/>
      <c r="EAK180" s="70"/>
      <c r="EAL180" s="87"/>
      <c r="EAM180" s="255"/>
      <c r="EAN180" s="126"/>
      <c r="EAO180" s="84"/>
      <c r="EAP180" s="4"/>
      <c r="EAQ180" s="4"/>
      <c r="EAR180" s="4"/>
      <c r="EAS180" s="4"/>
      <c r="EAT180" s="205"/>
      <c r="EAU180" s="70"/>
      <c r="EAV180" s="87"/>
      <c r="EAW180" s="255"/>
      <c r="EAX180" s="126"/>
      <c r="EAY180" s="84"/>
      <c r="EAZ180" s="4"/>
      <c r="EBA180" s="4"/>
      <c r="EBB180" s="4"/>
      <c r="EBC180" s="4"/>
      <c r="EBD180" s="205"/>
      <c r="EBE180" s="70"/>
      <c r="EBF180" s="87"/>
      <c r="EBG180" s="255"/>
      <c r="EBH180" s="126"/>
      <c r="EBI180" s="84"/>
      <c r="EBJ180" s="4"/>
      <c r="EBK180" s="4"/>
      <c r="EBL180" s="4"/>
      <c r="EBM180" s="4"/>
      <c r="EBN180" s="205"/>
      <c r="EBO180" s="70"/>
      <c r="EBP180" s="87"/>
      <c r="EBQ180" s="255"/>
      <c r="EBR180" s="126"/>
      <c r="EBS180" s="84"/>
      <c r="EBT180" s="4"/>
      <c r="EBU180" s="4"/>
      <c r="EBV180" s="4"/>
      <c r="EBW180" s="4"/>
      <c r="EBX180" s="205"/>
      <c r="EBY180" s="70"/>
      <c r="EBZ180" s="87"/>
      <c r="ECA180" s="255"/>
      <c r="ECB180" s="126"/>
      <c r="ECC180" s="84"/>
      <c r="ECD180" s="4"/>
      <c r="ECE180" s="4"/>
      <c r="ECF180" s="4"/>
      <c r="ECG180" s="4"/>
      <c r="ECH180" s="205"/>
      <c r="ECI180" s="70"/>
      <c r="ECJ180" s="87"/>
      <c r="ECK180" s="255"/>
      <c r="ECL180" s="126"/>
      <c r="ECM180" s="84"/>
      <c r="ECN180" s="4"/>
      <c r="ECO180" s="4"/>
      <c r="ECP180" s="4"/>
      <c r="ECQ180" s="4"/>
      <c r="ECR180" s="205"/>
      <c r="ECS180" s="70"/>
      <c r="ECT180" s="87"/>
      <c r="ECU180" s="255"/>
      <c r="ECV180" s="126"/>
      <c r="ECW180" s="84"/>
      <c r="ECX180" s="4"/>
      <c r="ECY180" s="4"/>
      <c r="ECZ180" s="4"/>
      <c r="EDA180" s="4"/>
      <c r="EDB180" s="205"/>
      <c r="EDC180" s="70"/>
      <c r="EDD180" s="87"/>
      <c r="EDE180" s="255"/>
      <c r="EDF180" s="126"/>
      <c r="EDG180" s="84"/>
      <c r="EDH180" s="4"/>
      <c r="EDI180" s="4"/>
      <c r="EDJ180" s="4"/>
      <c r="EDK180" s="4"/>
      <c r="EDL180" s="205"/>
      <c r="EDM180" s="70"/>
      <c r="EDN180" s="87"/>
      <c r="EDO180" s="255"/>
      <c r="EDP180" s="126"/>
      <c r="EDQ180" s="84"/>
      <c r="EDR180" s="4"/>
      <c r="EDS180" s="4"/>
      <c r="EDT180" s="4"/>
      <c r="EDU180" s="4"/>
      <c r="EDV180" s="205"/>
      <c r="EDW180" s="70"/>
      <c r="EDX180" s="87"/>
      <c r="EDY180" s="255"/>
      <c r="EDZ180" s="126"/>
      <c r="EEA180" s="84"/>
      <c r="EEB180" s="4"/>
      <c r="EEC180" s="4"/>
      <c r="EED180" s="4"/>
      <c r="EEE180" s="4"/>
      <c r="EEF180" s="205"/>
      <c r="EEG180" s="70"/>
      <c r="EEH180" s="87"/>
      <c r="EEI180" s="255"/>
      <c r="EEJ180" s="126"/>
      <c r="EEK180" s="84"/>
      <c r="EEL180" s="4"/>
      <c r="EEM180" s="4"/>
      <c r="EEN180" s="4"/>
      <c r="EEO180" s="4"/>
      <c r="EEP180" s="205"/>
      <c r="EEQ180" s="70"/>
      <c r="EER180" s="87"/>
      <c r="EES180" s="255"/>
      <c r="EET180" s="126"/>
      <c r="EEU180" s="84"/>
      <c r="EEV180" s="4"/>
      <c r="EEW180" s="4"/>
      <c r="EEX180" s="4"/>
      <c r="EEY180" s="4"/>
      <c r="EEZ180" s="205"/>
      <c r="EFA180" s="70"/>
      <c r="EFB180" s="87"/>
      <c r="EFC180" s="255"/>
      <c r="EFD180" s="126"/>
      <c r="EFE180" s="84"/>
      <c r="EFF180" s="4"/>
      <c r="EFG180" s="4"/>
      <c r="EFH180" s="4"/>
      <c r="EFI180" s="4"/>
      <c r="EFJ180" s="205"/>
      <c r="EFK180" s="70"/>
      <c r="EFL180" s="87"/>
      <c r="EFM180" s="255"/>
      <c r="EFN180" s="126"/>
      <c r="EFO180" s="84"/>
      <c r="EFP180" s="4"/>
      <c r="EFQ180" s="4"/>
      <c r="EFR180" s="4"/>
      <c r="EFS180" s="4"/>
      <c r="EFT180" s="205"/>
      <c r="EFU180" s="70"/>
      <c r="EFV180" s="87"/>
      <c r="EFW180" s="255"/>
      <c r="EFX180" s="126"/>
      <c r="EFY180" s="84"/>
      <c r="EFZ180" s="4"/>
      <c r="EGA180" s="4"/>
      <c r="EGB180" s="4"/>
      <c r="EGC180" s="4"/>
      <c r="EGD180" s="205"/>
      <c r="EGE180" s="70"/>
      <c r="EGF180" s="87"/>
      <c r="EGG180" s="255"/>
      <c r="EGH180" s="126"/>
      <c r="EGI180" s="84"/>
      <c r="EGJ180" s="4"/>
      <c r="EGK180" s="4"/>
      <c r="EGL180" s="4"/>
      <c r="EGM180" s="4"/>
      <c r="EGN180" s="205"/>
      <c r="EGO180" s="70"/>
      <c r="EGP180" s="87"/>
      <c r="EGQ180" s="255"/>
      <c r="EGR180" s="126"/>
      <c r="EGS180" s="84"/>
      <c r="EGT180" s="4"/>
      <c r="EGU180" s="4"/>
      <c r="EGV180" s="4"/>
      <c r="EGW180" s="4"/>
      <c r="EGX180" s="205"/>
      <c r="EGY180" s="70"/>
      <c r="EGZ180" s="87"/>
      <c r="EHA180" s="255"/>
      <c r="EHB180" s="126"/>
      <c r="EHC180" s="84"/>
      <c r="EHD180" s="4"/>
      <c r="EHE180" s="4"/>
      <c r="EHF180" s="4"/>
      <c r="EHG180" s="4"/>
      <c r="EHH180" s="205"/>
      <c r="EHI180" s="70"/>
      <c r="EHJ180" s="87"/>
      <c r="EHK180" s="255"/>
      <c r="EHL180" s="126"/>
      <c r="EHM180" s="84"/>
      <c r="EHN180" s="4"/>
      <c r="EHO180" s="4"/>
      <c r="EHP180" s="4"/>
      <c r="EHQ180" s="4"/>
      <c r="EHR180" s="205"/>
      <c r="EHS180" s="70"/>
      <c r="EHT180" s="87"/>
      <c r="EHU180" s="255"/>
      <c r="EHV180" s="126"/>
      <c r="EHW180" s="84"/>
      <c r="EHX180" s="4"/>
      <c r="EHY180" s="4"/>
      <c r="EHZ180" s="4"/>
      <c r="EIA180" s="4"/>
      <c r="EIB180" s="205"/>
      <c r="EIC180" s="70"/>
      <c r="EID180" s="87"/>
      <c r="EIE180" s="255"/>
      <c r="EIF180" s="126"/>
      <c r="EIG180" s="84"/>
      <c r="EIH180" s="4"/>
      <c r="EII180" s="4"/>
      <c r="EIJ180" s="4"/>
      <c r="EIK180" s="4"/>
      <c r="EIL180" s="205"/>
      <c r="EIM180" s="70"/>
      <c r="EIN180" s="87"/>
      <c r="EIO180" s="255"/>
      <c r="EIP180" s="126"/>
      <c r="EIQ180" s="84"/>
      <c r="EIR180" s="4"/>
      <c r="EIS180" s="4"/>
      <c r="EIT180" s="4"/>
      <c r="EIU180" s="4"/>
      <c r="EIV180" s="205"/>
      <c r="EIW180" s="70"/>
      <c r="EIX180" s="87"/>
      <c r="EIY180" s="255"/>
      <c r="EIZ180" s="126"/>
      <c r="EJA180" s="84"/>
      <c r="EJB180" s="4"/>
      <c r="EJC180" s="4"/>
      <c r="EJD180" s="4"/>
      <c r="EJE180" s="4"/>
      <c r="EJF180" s="205"/>
      <c r="EJG180" s="70"/>
      <c r="EJH180" s="87"/>
      <c r="EJI180" s="255"/>
      <c r="EJJ180" s="126"/>
      <c r="EJK180" s="84"/>
      <c r="EJL180" s="4"/>
      <c r="EJM180" s="4"/>
      <c r="EJN180" s="4"/>
      <c r="EJO180" s="4"/>
      <c r="EJP180" s="205"/>
      <c r="EJQ180" s="70"/>
      <c r="EJR180" s="87"/>
      <c r="EJS180" s="255"/>
      <c r="EJT180" s="126"/>
      <c r="EJU180" s="84"/>
      <c r="EJV180" s="4"/>
      <c r="EJW180" s="4"/>
      <c r="EJX180" s="4"/>
      <c r="EJY180" s="4"/>
      <c r="EJZ180" s="205"/>
      <c r="EKA180" s="70"/>
      <c r="EKB180" s="87"/>
      <c r="EKC180" s="255"/>
      <c r="EKD180" s="126"/>
      <c r="EKE180" s="84"/>
      <c r="EKF180" s="4"/>
      <c r="EKG180" s="4"/>
      <c r="EKH180" s="4"/>
      <c r="EKI180" s="4"/>
      <c r="EKJ180" s="205"/>
      <c r="EKK180" s="70"/>
      <c r="EKL180" s="87"/>
      <c r="EKM180" s="255"/>
      <c r="EKN180" s="126"/>
      <c r="EKO180" s="84"/>
      <c r="EKP180" s="4"/>
      <c r="EKQ180" s="4"/>
      <c r="EKR180" s="4"/>
      <c r="EKS180" s="4"/>
      <c r="EKT180" s="205"/>
      <c r="EKU180" s="70"/>
      <c r="EKV180" s="87"/>
      <c r="EKW180" s="255"/>
      <c r="EKX180" s="126"/>
      <c r="EKY180" s="84"/>
      <c r="EKZ180" s="4"/>
      <c r="ELA180" s="4"/>
      <c r="ELB180" s="4"/>
      <c r="ELC180" s="4"/>
      <c r="ELD180" s="205"/>
      <c r="ELE180" s="70"/>
      <c r="ELF180" s="87"/>
      <c r="ELG180" s="255"/>
      <c r="ELH180" s="126"/>
      <c r="ELI180" s="84"/>
      <c r="ELJ180" s="4"/>
      <c r="ELK180" s="4"/>
      <c r="ELL180" s="4"/>
      <c r="ELM180" s="4"/>
      <c r="ELN180" s="205"/>
      <c r="ELO180" s="70"/>
      <c r="ELP180" s="87"/>
      <c r="ELQ180" s="255"/>
      <c r="ELR180" s="126"/>
      <c r="ELS180" s="84"/>
      <c r="ELT180" s="4"/>
      <c r="ELU180" s="4"/>
      <c r="ELV180" s="4"/>
      <c r="ELW180" s="4"/>
      <c r="ELX180" s="205"/>
      <c r="ELY180" s="70"/>
      <c r="ELZ180" s="87"/>
      <c r="EMA180" s="255"/>
      <c r="EMB180" s="126"/>
      <c r="EMC180" s="84"/>
      <c r="EMD180" s="4"/>
      <c r="EME180" s="4"/>
      <c r="EMF180" s="4"/>
      <c r="EMG180" s="4"/>
      <c r="EMH180" s="205"/>
      <c r="EMI180" s="70"/>
      <c r="EMJ180" s="87"/>
      <c r="EMK180" s="255"/>
      <c r="EML180" s="126"/>
      <c r="EMM180" s="84"/>
      <c r="EMN180" s="4"/>
      <c r="EMO180" s="4"/>
      <c r="EMP180" s="4"/>
      <c r="EMQ180" s="4"/>
      <c r="EMR180" s="205"/>
      <c r="EMS180" s="70"/>
      <c r="EMT180" s="87"/>
      <c r="EMU180" s="255"/>
      <c r="EMV180" s="126"/>
      <c r="EMW180" s="84"/>
      <c r="EMX180" s="4"/>
      <c r="EMY180" s="4"/>
      <c r="EMZ180" s="4"/>
      <c r="ENA180" s="4"/>
      <c r="ENB180" s="205"/>
      <c r="ENC180" s="70"/>
      <c r="END180" s="87"/>
      <c r="ENE180" s="255"/>
      <c r="ENF180" s="126"/>
      <c r="ENG180" s="84"/>
      <c r="ENH180" s="4"/>
      <c r="ENI180" s="4"/>
      <c r="ENJ180" s="4"/>
      <c r="ENK180" s="4"/>
      <c r="ENL180" s="205"/>
      <c r="ENM180" s="70"/>
      <c r="ENN180" s="87"/>
      <c r="ENO180" s="255"/>
      <c r="ENP180" s="126"/>
      <c r="ENQ180" s="84"/>
      <c r="ENR180" s="4"/>
      <c r="ENS180" s="4"/>
      <c r="ENT180" s="4"/>
      <c r="ENU180" s="4"/>
      <c r="ENV180" s="205"/>
      <c r="ENW180" s="70"/>
      <c r="ENX180" s="87"/>
      <c r="ENY180" s="255"/>
      <c r="ENZ180" s="126"/>
      <c r="EOA180" s="84"/>
      <c r="EOB180" s="4"/>
      <c r="EOC180" s="4"/>
      <c r="EOD180" s="4"/>
      <c r="EOE180" s="4"/>
      <c r="EOF180" s="205"/>
      <c r="EOG180" s="70"/>
      <c r="EOH180" s="87"/>
      <c r="EOI180" s="255"/>
      <c r="EOJ180" s="126"/>
      <c r="EOK180" s="84"/>
      <c r="EOL180" s="4"/>
      <c r="EOM180" s="4"/>
      <c r="EON180" s="4"/>
      <c r="EOO180" s="4"/>
      <c r="EOP180" s="205"/>
      <c r="EOQ180" s="70"/>
      <c r="EOR180" s="87"/>
      <c r="EOS180" s="255"/>
      <c r="EOT180" s="126"/>
      <c r="EOU180" s="84"/>
      <c r="EOV180" s="4"/>
      <c r="EOW180" s="4"/>
      <c r="EOX180" s="4"/>
      <c r="EOY180" s="4"/>
      <c r="EOZ180" s="205"/>
      <c r="EPA180" s="70"/>
      <c r="EPB180" s="87"/>
      <c r="EPC180" s="255"/>
      <c r="EPD180" s="126"/>
      <c r="EPE180" s="84"/>
      <c r="EPF180" s="4"/>
      <c r="EPG180" s="4"/>
      <c r="EPH180" s="4"/>
      <c r="EPI180" s="4"/>
      <c r="EPJ180" s="205"/>
      <c r="EPK180" s="70"/>
      <c r="EPL180" s="87"/>
      <c r="EPM180" s="255"/>
      <c r="EPN180" s="126"/>
      <c r="EPO180" s="84"/>
      <c r="EPP180" s="4"/>
      <c r="EPQ180" s="4"/>
      <c r="EPR180" s="4"/>
      <c r="EPS180" s="4"/>
      <c r="EPT180" s="205"/>
      <c r="EPU180" s="70"/>
      <c r="EPV180" s="87"/>
      <c r="EPW180" s="255"/>
      <c r="EPX180" s="126"/>
      <c r="EPY180" s="84"/>
      <c r="EPZ180" s="4"/>
      <c r="EQA180" s="4"/>
      <c r="EQB180" s="4"/>
      <c r="EQC180" s="4"/>
      <c r="EQD180" s="205"/>
      <c r="EQE180" s="70"/>
      <c r="EQF180" s="87"/>
      <c r="EQG180" s="255"/>
      <c r="EQH180" s="126"/>
      <c r="EQI180" s="84"/>
      <c r="EQJ180" s="4"/>
      <c r="EQK180" s="4"/>
      <c r="EQL180" s="4"/>
      <c r="EQM180" s="4"/>
      <c r="EQN180" s="205"/>
      <c r="EQO180" s="70"/>
      <c r="EQP180" s="87"/>
      <c r="EQQ180" s="255"/>
      <c r="EQR180" s="126"/>
      <c r="EQS180" s="84"/>
      <c r="EQT180" s="4"/>
      <c r="EQU180" s="4"/>
      <c r="EQV180" s="4"/>
      <c r="EQW180" s="4"/>
      <c r="EQX180" s="205"/>
      <c r="EQY180" s="70"/>
      <c r="EQZ180" s="87"/>
      <c r="ERA180" s="255"/>
      <c r="ERB180" s="126"/>
      <c r="ERC180" s="84"/>
      <c r="ERD180" s="4"/>
      <c r="ERE180" s="4"/>
      <c r="ERF180" s="4"/>
      <c r="ERG180" s="4"/>
      <c r="ERH180" s="205"/>
      <c r="ERI180" s="70"/>
      <c r="ERJ180" s="87"/>
      <c r="ERK180" s="255"/>
      <c r="ERL180" s="126"/>
      <c r="ERM180" s="84"/>
      <c r="ERN180" s="4"/>
      <c r="ERO180" s="4"/>
      <c r="ERP180" s="4"/>
      <c r="ERQ180" s="4"/>
      <c r="ERR180" s="205"/>
      <c r="ERS180" s="70"/>
      <c r="ERT180" s="87"/>
      <c r="ERU180" s="255"/>
      <c r="ERV180" s="126"/>
      <c r="ERW180" s="84"/>
      <c r="ERX180" s="4"/>
      <c r="ERY180" s="4"/>
      <c r="ERZ180" s="4"/>
      <c r="ESA180" s="4"/>
      <c r="ESB180" s="205"/>
      <c r="ESC180" s="70"/>
      <c r="ESD180" s="87"/>
      <c r="ESE180" s="255"/>
      <c r="ESF180" s="126"/>
      <c r="ESG180" s="84"/>
      <c r="ESH180" s="4"/>
      <c r="ESI180" s="4"/>
      <c r="ESJ180" s="4"/>
      <c r="ESK180" s="4"/>
      <c r="ESL180" s="205"/>
      <c r="ESM180" s="70"/>
      <c r="ESN180" s="87"/>
      <c r="ESO180" s="255"/>
      <c r="ESP180" s="126"/>
      <c r="ESQ180" s="84"/>
      <c r="ESR180" s="4"/>
      <c r="ESS180" s="4"/>
      <c r="EST180" s="4"/>
      <c r="ESU180" s="4"/>
      <c r="ESV180" s="205"/>
      <c r="ESW180" s="70"/>
      <c r="ESX180" s="87"/>
      <c r="ESY180" s="255"/>
      <c r="ESZ180" s="126"/>
      <c r="ETA180" s="84"/>
      <c r="ETB180" s="4"/>
      <c r="ETC180" s="4"/>
      <c r="ETD180" s="4"/>
      <c r="ETE180" s="4"/>
      <c r="ETF180" s="205"/>
      <c r="ETG180" s="70"/>
      <c r="ETH180" s="87"/>
      <c r="ETI180" s="255"/>
      <c r="ETJ180" s="126"/>
      <c r="ETK180" s="84"/>
      <c r="ETL180" s="4"/>
      <c r="ETM180" s="4"/>
      <c r="ETN180" s="4"/>
      <c r="ETO180" s="4"/>
      <c r="ETP180" s="205"/>
      <c r="ETQ180" s="70"/>
      <c r="ETR180" s="87"/>
      <c r="ETS180" s="255"/>
      <c r="ETT180" s="126"/>
      <c r="ETU180" s="84"/>
      <c r="ETV180" s="4"/>
      <c r="ETW180" s="4"/>
      <c r="ETX180" s="4"/>
      <c r="ETY180" s="4"/>
      <c r="ETZ180" s="205"/>
      <c r="EUA180" s="70"/>
      <c r="EUB180" s="87"/>
      <c r="EUC180" s="255"/>
      <c r="EUD180" s="126"/>
      <c r="EUE180" s="84"/>
      <c r="EUF180" s="4"/>
      <c r="EUG180" s="4"/>
      <c r="EUH180" s="4"/>
      <c r="EUI180" s="4"/>
      <c r="EUJ180" s="205"/>
      <c r="EUK180" s="70"/>
      <c r="EUL180" s="87"/>
      <c r="EUM180" s="255"/>
      <c r="EUN180" s="126"/>
      <c r="EUO180" s="84"/>
      <c r="EUP180" s="4"/>
      <c r="EUQ180" s="4"/>
      <c r="EUR180" s="4"/>
      <c r="EUS180" s="4"/>
      <c r="EUT180" s="205"/>
      <c r="EUU180" s="70"/>
      <c r="EUV180" s="87"/>
      <c r="EUW180" s="255"/>
      <c r="EUX180" s="126"/>
      <c r="EUY180" s="84"/>
      <c r="EUZ180" s="4"/>
      <c r="EVA180" s="4"/>
      <c r="EVB180" s="4"/>
      <c r="EVC180" s="4"/>
      <c r="EVD180" s="205"/>
      <c r="EVE180" s="70"/>
      <c r="EVF180" s="87"/>
      <c r="EVG180" s="255"/>
      <c r="EVH180" s="126"/>
      <c r="EVI180" s="84"/>
      <c r="EVJ180" s="4"/>
      <c r="EVK180" s="4"/>
      <c r="EVL180" s="4"/>
      <c r="EVM180" s="4"/>
      <c r="EVN180" s="205"/>
      <c r="EVO180" s="70"/>
      <c r="EVP180" s="87"/>
      <c r="EVQ180" s="255"/>
      <c r="EVR180" s="126"/>
      <c r="EVS180" s="84"/>
      <c r="EVT180" s="4"/>
      <c r="EVU180" s="4"/>
      <c r="EVV180" s="4"/>
      <c r="EVW180" s="4"/>
      <c r="EVX180" s="205"/>
      <c r="EVY180" s="70"/>
      <c r="EVZ180" s="87"/>
      <c r="EWA180" s="255"/>
      <c r="EWB180" s="126"/>
      <c r="EWC180" s="84"/>
      <c r="EWD180" s="4"/>
      <c r="EWE180" s="4"/>
      <c r="EWF180" s="4"/>
      <c r="EWG180" s="4"/>
      <c r="EWH180" s="205"/>
      <c r="EWI180" s="70"/>
      <c r="EWJ180" s="87"/>
      <c r="EWK180" s="255"/>
      <c r="EWL180" s="126"/>
      <c r="EWM180" s="84"/>
      <c r="EWN180" s="4"/>
      <c r="EWO180" s="4"/>
      <c r="EWP180" s="4"/>
      <c r="EWQ180" s="4"/>
      <c r="EWR180" s="205"/>
      <c r="EWS180" s="70"/>
      <c r="EWT180" s="87"/>
      <c r="EWU180" s="255"/>
      <c r="EWV180" s="126"/>
      <c r="EWW180" s="84"/>
      <c r="EWX180" s="4"/>
      <c r="EWY180" s="4"/>
      <c r="EWZ180" s="4"/>
      <c r="EXA180" s="4"/>
      <c r="EXB180" s="205"/>
      <c r="EXC180" s="70"/>
      <c r="EXD180" s="87"/>
      <c r="EXE180" s="255"/>
      <c r="EXF180" s="126"/>
      <c r="EXG180" s="84"/>
      <c r="EXH180" s="4"/>
      <c r="EXI180" s="4"/>
      <c r="EXJ180" s="4"/>
      <c r="EXK180" s="4"/>
      <c r="EXL180" s="205"/>
      <c r="EXM180" s="70"/>
      <c r="EXN180" s="87"/>
      <c r="EXO180" s="255"/>
      <c r="EXP180" s="126"/>
      <c r="EXQ180" s="84"/>
      <c r="EXR180" s="4"/>
      <c r="EXS180" s="4"/>
      <c r="EXT180" s="4"/>
      <c r="EXU180" s="4"/>
      <c r="EXV180" s="205"/>
      <c r="EXW180" s="70"/>
      <c r="EXX180" s="87"/>
      <c r="EXY180" s="255"/>
      <c r="EXZ180" s="126"/>
      <c r="EYA180" s="84"/>
      <c r="EYB180" s="4"/>
      <c r="EYC180" s="4"/>
      <c r="EYD180" s="4"/>
      <c r="EYE180" s="4"/>
      <c r="EYF180" s="205"/>
      <c r="EYG180" s="70"/>
      <c r="EYH180" s="87"/>
      <c r="EYI180" s="255"/>
      <c r="EYJ180" s="126"/>
      <c r="EYK180" s="84"/>
      <c r="EYL180" s="4"/>
      <c r="EYM180" s="4"/>
      <c r="EYN180" s="4"/>
      <c r="EYO180" s="4"/>
      <c r="EYP180" s="205"/>
      <c r="EYQ180" s="70"/>
      <c r="EYR180" s="87"/>
      <c r="EYS180" s="255"/>
      <c r="EYT180" s="126"/>
      <c r="EYU180" s="84"/>
      <c r="EYV180" s="4"/>
      <c r="EYW180" s="4"/>
      <c r="EYX180" s="4"/>
      <c r="EYY180" s="4"/>
      <c r="EYZ180" s="205"/>
      <c r="EZA180" s="70"/>
      <c r="EZB180" s="87"/>
      <c r="EZC180" s="255"/>
      <c r="EZD180" s="126"/>
      <c r="EZE180" s="84"/>
      <c r="EZF180" s="4"/>
      <c r="EZG180" s="4"/>
      <c r="EZH180" s="4"/>
      <c r="EZI180" s="4"/>
      <c r="EZJ180" s="205"/>
      <c r="EZK180" s="70"/>
      <c r="EZL180" s="87"/>
      <c r="EZM180" s="255"/>
      <c r="EZN180" s="126"/>
      <c r="EZO180" s="84"/>
      <c r="EZP180" s="4"/>
      <c r="EZQ180" s="4"/>
      <c r="EZR180" s="4"/>
      <c r="EZS180" s="4"/>
      <c r="EZT180" s="205"/>
      <c r="EZU180" s="70"/>
      <c r="EZV180" s="87"/>
      <c r="EZW180" s="255"/>
      <c r="EZX180" s="126"/>
      <c r="EZY180" s="84"/>
      <c r="EZZ180" s="4"/>
      <c r="FAA180" s="4"/>
      <c r="FAB180" s="4"/>
      <c r="FAC180" s="4"/>
      <c r="FAD180" s="205"/>
      <c r="FAE180" s="70"/>
      <c r="FAF180" s="87"/>
      <c r="FAG180" s="255"/>
      <c r="FAH180" s="126"/>
      <c r="FAI180" s="84"/>
      <c r="FAJ180" s="4"/>
      <c r="FAK180" s="4"/>
      <c r="FAL180" s="4"/>
      <c r="FAM180" s="4"/>
      <c r="FAN180" s="205"/>
      <c r="FAO180" s="70"/>
      <c r="FAP180" s="87"/>
      <c r="FAQ180" s="255"/>
      <c r="FAR180" s="126"/>
      <c r="FAS180" s="84"/>
      <c r="FAT180" s="4"/>
      <c r="FAU180" s="4"/>
      <c r="FAV180" s="4"/>
      <c r="FAW180" s="4"/>
      <c r="FAX180" s="205"/>
      <c r="FAY180" s="70"/>
      <c r="FAZ180" s="87"/>
      <c r="FBA180" s="255"/>
      <c r="FBB180" s="126"/>
      <c r="FBC180" s="84"/>
      <c r="FBD180" s="4"/>
      <c r="FBE180" s="4"/>
      <c r="FBF180" s="4"/>
      <c r="FBG180" s="4"/>
      <c r="FBH180" s="205"/>
      <c r="FBI180" s="70"/>
      <c r="FBJ180" s="87"/>
      <c r="FBK180" s="255"/>
      <c r="FBL180" s="126"/>
      <c r="FBM180" s="84"/>
      <c r="FBN180" s="4"/>
      <c r="FBO180" s="4"/>
      <c r="FBP180" s="4"/>
      <c r="FBQ180" s="4"/>
      <c r="FBR180" s="205"/>
      <c r="FBS180" s="70"/>
      <c r="FBT180" s="87"/>
      <c r="FBU180" s="255"/>
      <c r="FBV180" s="126"/>
      <c r="FBW180" s="84"/>
      <c r="FBX180" s="4"/>
      <c r="FBY180" s="4"/>
      <c r="FBZ180" s="4"/>
      <c r="FCA180" s="4"/>
      <c r="FCB180" s="205"/>
      <c r="FCC180" s="70"/>
      <c r="FCD180" s="87"/>
      <c r="FCE180" s="255"/>
      <c r="FCF180" s="126"/>
      <c r="FCG180" s="84"/>
      <c r="FCH180" s="4"/>
      <c r="FCI180" s="4"/>
      <c r="FCJ180" s="4"/>
      <c r="FCK180" s="4"/>
      <c r="FCL180" s="205"/>
      <c r="FCM180" s="70"/>
      <c r="FCN180" s="87"/>
      <c r="FCO180" s="255"/>
      <c r="FCP180" s="126"/>
      <c r="FCQ180" s="84"/>
      <c r="FCR180" s="4"/>
      <c r="FCS180" s="4"/>
      <c r="FCT180" s="4"/>
      <c r="FCU180" s="4"/>
      <c r="FCV180" s="205"/>
      <c r="FCW180" s="70"/>
      <c r="FCX180" s="87"/>
      <c r="FCY180" s="255"/>
      <c r="FCZ180" s="126"/>
      <c r="FDA180" s="84"/>
      <c r="FDB180" s="4"/>
      <c r="FDC180" s="4"/>
      <c r="FDD180" s="4"/>
      <c r="FDE180" s="4"/>
      <c r="FDF180" s="205"/>
      <c r="FDG180" s="70"/>
      <c r="FDH180" s="87"/>
      <c r="FDI180" s="255"/>
      <c r="FDJ180" s="126"/>
      <c r="FDK180" s="84"/>
      <c r="FDL180" s="4"/>
      <c r="FDM180" s="4"/>
      <c r="FDN180" s="4"/>
      <c r="FDO180" s="4"/>
      <c r="FDP180" s="205"/>
      <c r="FDQ180" s="70"/>
      <c r="FDR180" s="87"/>
      <c r="FDS180" s="255"/>
      <c r="FDT180" s="126"/>
      <c r="FDU180" s="84"/>
      <c r="FDV180" s="4"/>
      <c r="FDW180" s="4"/>
      <c r="FDX180" s="4"/>
      <c r="FDY180" s="4"/>
      <c r="FDZ180" s="205"/>
      <c r="FEA180" s="70"/>
      <c r="FEB180" s="87"/>
      <c r="FEC180" s="255"/>
      <c r="FED180" s="126"/>
      <c r="FEE180" s="84"/>
      <c r="FEF180" s="4"/>
      <c r="FEG180" s="4"/>
      <c r="FEH180" s="4"/>
      <c r="FEI180" s="4"/>
      <c r="FEJ180" s="205"/>
      <c r="FEK180" s="70"/>
      <c r="FEL180" s="87"/>
      <c r="FEM180" s="255"/>
      <c r="FEN180" s="126"/>
      <c r="FEO180" s="84"/>
      <c r="FEP180" s="4"/>
      <c r="FEQ180" s="4"/>
      <c r="FER180" s="4"/>
      <c r="FES180" s="4"/>
      <c r="FET180" s="205"/>
      <c r="FEU180" s="70"/>
      <c r="FEV180" s="87"/>
      <c r="FEW180" s="255"/>
      <c r="FEX180" s="126"/>
      <c r="FEY180" s="84"/>
      <c r="FEZ180" s="4"/>
      <c r="FFA180" s="4"/>
      <c r="FFB180" s="4"/>
      <c r="FFC180" s="4"/>
      <c r="FFD180" s="205"/>
      <c r="FFE180" s="70"/>
      <c r="FFF180" s="87"/>
      <c r="FFG180" s="255"/>
      <c r="FFH180" s="126"/>
      <c r="FFI180" s="84"/>
      <c r="FFJ180" s="4"/>
      <c r="FFK180" s="4"/>
      <c r="FFL180" s="4"/>
      <c r="FFM180" s="4"/>
      <c r="FFN180" s="205"/>
      <c r="FFO180" s="70"/>
      <c r="FFP180" s="87"/>
      <c r="FFQ180" s="255"/>
      <c r="FFR180" s="126"/>
      <c r="FFS180" s="84"/>
      <c r="FFT180" s="4"/>
      <c r="FFU180" s="4"/>
      <c r="FFV180" s="4"/>
      <c r="FFW180" s="4"/>
      <c r="FFX180" s="205"/>
      <c r="FFY180" s="70"/>
      <c r="FFZ180" s="87"/>
      <c r="FGA180" s="255"/>
      <c r="FGB180" s="126"/>
      <c r="FGC180" s="84"/>
      <c r="FGD180" s="4"/>
      <c r="FGE180" s="4"/>
      <c r="FGF180" s="4"/>
      <c r="FGG180" s="4"/>
      <c r="FGH180" s="205"/>
      <c r="FGI180" s="70"/>
      <c r="FGJ180" s="87"/>
      <c r="FGK180" s="255"/>
      <c r="FGL180" s="126"/>
      <c r="FGM180" s="84"/>
      <c r="FGN180" s="4"/>
      <c r="FGO180" s="4"/>
      <c r="FGP180" s="4"/>
      <c r="FGQ180" s="4"/>
      <c r="FGR180" s="205"/>
      <c r="FGS180" s="70"/>
      <c r="FGT180" s="87"/>
      <c r="FGU180" s="255"/>
      <c r="FGV180" s="126"/>
      <c r="FGW180" s="84"/>
      <c r="FGX180" s="4"/>
      <c r="FGY180" s="4"/>
      <c r="FGZ180" s="4"/>
      <c r="FHA180" s="4"/>
      <c r="FHB180" s="205"/>
      <c r="FHC180" s="70"/>
      <c r="FHD180" s="87"/>
      <c r="FHE180" s="255"/>
      <c r="FHF180" s="126"/>
      <c r="FHG180" s="84"/>
      <c r="FHH180" s="4"/>
      <c r="FHI180" s="4"/>
      <c r="FHJ180" s="4"/>
      <c r="FHK180" s="4"/>
      <c r="FHL180" s="205"/>
      <c r="FHM180" s="70"/>
      <c r="FHN180" s="87"/>
      <c r="FHO180" s="255"/>
      <c r="FHP180" s="126"/>
      <c r="FHQ180" s="84"/>
      <c r="FHR180" s="4"/>
      <c r="FHS180" s="4"/>
      <c r="FHT180" s="4"/>
      <c r="FHU180" s="4"/>
      <c r="FHV180" s="205"/>
      <c r="FHW180" s="70"/>
      <c r="FHX180" s="87"/>
      <c r="FHY180" s="255"/>
      <c r="FHZ180" s="126"/>
      <c r="FIA180" s="84"/>
      <c r="FIB180" s="4"/>
      <c r="FIC180" s="4"/>
      <c r="FID180" s="4"/>
      <c r="FIE180" s="4"/>
      <c r="FIF180" s="205"/>
      <c r="FIG180" s="70"/>
      <c r="FIH180" s="87"/>
      <c r="FII180" s="255"/>
      <c r="FIJ180" s="126"/>
      <c r="FIK180" s="84"/>
      <c r="FIL180" s="4"/>
      <c r="FIM180" s="4"/>
      <c r="FIN180" s="4"/>
      <c r="FIO180" s="4"/>
      <c r="FIP180" s="205"/>
      <c r="FIQ180" s="70"/>
      <c r="FIR180" s="87"/>
      <c r="FIS180" s="255"/>
      <c r="FIT180" s="126"/>
      <c r="FIU180" s="84"/>
      <c r="FIV180" s="4"/>
      <c r="FIW180" s="4"/>
      <c r="FIX180" s="4"/>
      <c r="FIY180" s="4"/>
      <c r="FIZ180" s="205"/>
      <c r="FJA180" s="70"/>
      <c r="FJB180" s="87"/>
      <c r="FJC180" s="255"/>
      <c r="FJD180" s="126"/>
      <c r="FJE180" s="84"/>
      <c r="FJF180" s="4"/>
      <c r="FJG180" s="4"/>
      <c r="FJH180" s="4"/>
      <c r="FJI180" s="4"/>
      <c r="FJJ180" s="205"/>
      <c r="FJK180" s="70"/>
      <c r="FJL180" s="87"/>
      <c r="FJM180" s="255"/>
      <c r="FJN180" s="126"/>
      <c r="FJO180" s="84"/>
      <c r="FJP180" s="4"/>
      <c r="FJQ180" s="4"/>
      <c r="FJR180" s="4"/>
      <c r="FJS180" s="4"/>
      <c r="FJT180" s="205"/>
      <c r="FJU180" s="70"/>
      <c r="FJV180" s="87"/>
      <c r="FJW180" s="255"/>
      <c r="FJX180" s="126"/>
      <c r="FJY180" s="84"/>
      <c r="FJZ180" s="4"/>
      <c r="FKA180" s="4"/>
      <c r="FKB180" s="4"/>
      <c r="FKC180" s="4"/>
      <c r="FKD180" s="205"/>
      <c r="FKE180" s="70"/>
      <c r="FKF180" s="87"/>
      <c r="FKG180" s="255"/>
      <c r="FKH180" s="126"/>
      <c r="FKI180" s="84"/>
      <c r="FKJ180" s="4"/>
      <c r="FKK180" s="4"/>
      <c r="FKL180" s="4"/>
      <c r="FKM180" s="4"/>
      <c r="FKN180" s="205"/>
      <c r="FKO180" s="70"/>
      <c r="FKP180" s="87"/>
      <c r="FKQ180" s="255"/>
      <c r="FKR180" s="126"/>
      <c r="FKS180" s="84"/>
      <c r="FKT180" s="4"/>
      <c r="FKU180" s="4"/>
      <c r="FKV180" s="4"/>
      <c r="FKW180" s="4"/>
      <c r="FKX180" s="205"/>
      <c r="FKY180" s="70"/>
      <c r="FKZ180" s="87"/>
      <c r="FLA180" s="255"/>
      <c r="FLB180" s="126"/>
      <c r="FLC180" s="84"/>
      <c r="FLD180" s="4"/>
      <c r="FLE180" s="4"/>
      <c r="FLF180" s="4"/>
      <c r="FLG180" s="4"/>
      <c r="FLH180" s="205"/>
      <c r="FLI180" s="70"/>
      <c r="FLJ180" s="87"/>
      <c r="FLK180" s="255"/>
      <c r="FLL180" s="126"/>
      <c r="FLM180" s="84"/>
      <c r="FLN180" s="4"/>
      <c r="FLO180" s="4"/>
      <c r="FLP180" s="4"/>
      <c r="FLQ180" s="4"/>
      <c r="FLR180" s="205"/>
      <c r="FLS180" s="70"/>
      <c r="FLT180" s="87"/>
      <c r="FLU180" s="255"/>
      <c r="FLV180" s="126"/>
      <c r="FLW180" s="84"/>
      <c r="FLX180" s="4"/>
      <c r="FLY180" s="4"/>
      <c r="FLZ180" s="4"/>
      <c r="FMA180" s="4"/>
      <c r="FMB180" s="205"/>
      <c r="FMC180" s="70"/>
      <c r="FMD180" s="87"/>
      <c r="FME180" s="255"/>
      <c r="FMF180" s="126"/>
      <c r="FMG180" s="84"/>
      <c r="FMH180" s="4"/>
      <c r="FMI180" s="4"/>
      <c r="FMJ180" s="4"/>
      <c r="FMK180" s="4"/>
      <c r="FML180" s="205"/>
      <c r="FMM180" s="70"/>
      <c r="FMN180" s="87"/>
      <c r="FMO180" s="255"/>
      <c r="FMP180" s="126"/>
      <c r="FMQ180" s="84"/>
      <c r="FMR180" s="4"/>
      <c r="FMS180" s="4"/>
      <c r="FMT180" s="4"/>
      <c r="FMU180" s="4"/>
      <c r="FMV180" s="205"/>
      <c r="FMW180" s="70"/>
      <c r="FMX180" s="87"/>
      <c r="FMY180" s="255"/>
      <c r="FMZ180" s="126"/>
      <c r="FNA180" s="84"/>
      <c r="FNB180" s="4"/>
      <c r="FNC180" s="4"/>
      <c r="FND180" s="4"/>
      <c r="FNE180" s="4"/>
      <c r="FNF180" s="205"/>
      <c r="FNG180" s="70"/>
      <c r="FNH180" s="87"/>
      <c r="FNI180" s="255"/>
      <c r="FNJ180" s="126"/>
      <c r="FNK180" s="84"/>
      <c r="FNL180" s="4"/>
      <c r="FNM180" s="4"/>
      <c r="FNN180" s="4"/>
      <c r="FNO180" s="4"/>
      <c r="FNP180" s="205"/>
      <c r="FNQ180" s="70"/>
      <c r="FNR180" s="87"/>
      <c r="FNS180" s="255"/>
      <c r="FNT180" s="126"/>
      <c r="FNU180" s="84"/>
      <c r="FNV180" s="4"/>
      <c r="FNW180" s="4"/>
      <c r="FNX180" s="4"/>
      <c r="FNY180" s="4"/>
      <c r="FNZ180" s="205"/>
      <c r="FOA180" s="70"/>
      <c r="FOB180" s="87"/>
      <c r="FOC180" s="255"/>
      <c r="FOD180" s="126"/>
      <c r="FOE180" s="84"/>
      <c r="FOF180" s="4"/>
      <c r="FOG180" s="4"/>
      <c r="FOH180" s="4"/>
      <c r="FOI180" s="4"/>
      <c r="FOJ180" s="205"/>
      <c r="FOK180" s="70"/>
      <c r="FOL180" s="87"/>
      <c r="FOM180" s="255"/>
      <c r="FON180" s="126"/>
      <c r="FOO180" s="84"/>
      <c r="FOP180" s="4"/>
      <c r="FOQ180" s="4"/>
      <c r="FOR180" s="4"/>
      <c r="FOS180" s="4"/>
      <c r="FOT180" s="205"/>
      <c r="FOU180" s="70"/>
      <c r="FOV180" s="87"/>
      <c r="FOW180" s="255"/>
      <c r="FOX180" s="126"/>
      <c r="FOY180" s="84"/>
      <c r="FOZ180" s="4"/>
      <c r="FPA180" s="4"/>
      <c r="FPB180" s="4"/>
      <c r="FPC180" s="4"/>
      <c r="FPD180" s="205"/>
      <c r="FPE180" s="70"/>
      <c r="FPF180" s="87"/>
      <c r="FPG180" s="255"/>
      <c r="FPH180" s="126"/>
      <c r="FPI180" s="84"/>
      <c r="FPJ180" s="4"/>
      <c r="FPK180" s="4"/>
      <c r="FPL180" s="4"/>
      <c r="FPM180" s="4"/>
      <c r="FPN180" s="205"/>
      <c r="FPO180" s="70"/>
      <c r="FPP180" s="87"/>
      <c r="FPQ180" s="255"/>
      <c r="FPR180" s="126"/>
      <c r="FPS180" s="84"/>
      <c r="FPT180" s="4"/>
      <c r="FPU180" s="4"/>
      <c r="FPV180" s="4"/>
      <c r="FPW180" s="4"/>
      <c r="FPX180" s="205"/>
      <c r="FPY180" s="70"/>
      <c r="FPZ180" s="87"/>
      <c r="FQA180" s="255"/>
      <c r="FQB180" s="126"/>
      <c r="FQC180" s="84"/>
      <c r="FQD180" s="4"/>
      <c r="FQE180" s="4"/>
      <c r="FQF180" s="4"/>
      <c r="FQG180" s="4"/>
      <c r="FQH180" s="205"/>
      <c r="FQI180" s="70"/>
      <c r="FQJ180" s="87"/>
      <c r="FQK180" s="255"/>
      <c r="FQL180" s="126"/>
      <c r="FQM180" s="84"/>
      <c r="FQN180" s="4"/>
      <c r="FQO180" s="4"/>
      <c r="FQP180" s="4"/>
      <c r="FQQ180" s="4"/>
      <c r="FQR180" s="205"/>
      <c r="FQS180" s="70"/>
      <c r="FQT180" s="87"/>
      <c r="FQU180" s="255"/>
      <c r="FQV180" s="126"/>
      <c r="FQW180" s="84"/>
      <c r="FQX180" s="4"/>
      <c r="FQY180" s="4"/>
      <c r="FQZ180" s="4"/>
      <c r="FRA180" s="4"/>
      <c r="FRB180" s="205"/>
      <c r="FRC180" s="70"/>
      <c r="FRD180" s="87"/>
      <c r="FRE180" s="255"/>
      <c r="FRF180" s="126"/>
      <c r="FRG180" s="84"/>
      <c r="FRH180" s="4"/>
      <c r="FRI180" s="4"/>
      <c r="FRJ180" s="4"/>
      <c r="FRK180" s="4"/>
      <c r="FRL180" s="205"/>
      <c r="FRM180" s="70"/>
      <c r="FRN180" s="87"/>
      <c r="FRO180" s="255"/>
      <c r="FRP180" s="126"/>
      <c r="FRQ180" s="84"/>
      <c r="FRR180" s="4"/>
      <c r="FRS180" s="4"/>
      <c r="FRT180" s="4"/>
      <c r="FRU180" s="4"/>
      <c r="FRV180" s="205"/>
      <c r="FRW180" s="70"/>
      <c r="FRX180" s="87"/>
      <c r="FRY180" s="255"/>
      <c r="FRZ180" s="126"/>
      <c r="FSA180" s="84"/>
      <c r="FSB180" s="4"/>
      <c r="FSC180" s="4"/>
      <c r="FSD180" s="4"/>
      <c r="FSE180" s="4"/>
      <c r="FSF180" s="205"/>
      <c r="FSG180" s="70"/>
      <c r="FSH180" s="87"/>
      <c r="FSI180" s="255"/>
      <c r="FSJ180" s="126"/>
      <c r="FSK180" s="84"/>
      <c r="FSL180" s="4"/>
      <c r="FSM180" s="4"/>
      <c r="FSN180" s="4"/>
      <c r="FSO180" s="4"/>
      <c r="FSP180" s="205"/>
      <c r="FSQ180" s="70"/>
      <c r="FSR180" s="87"/>
      <c r="FSS180" s="255"/>
      <c r="FST180" s="126"/>
      <c r="FSU180" s="84"/>
      <c r="FSV180" s="4"/>
      <c r="FSW180" s="4"/>
      <c r="FSX180" s="4"/>
      <c r="FSY180" s="4"/>
      <c r="FSZ180" s="205"/>
      <c r="FTA180" s="70"/>
      <c r="FTB180" s="87"/>
      <c r="FTC180" s="255"/>
      <c r="FTD180" s="126"/>
      <c r="FTE180" s="84"/>
      <c r="FTF180" s="4"/>
      <c r="FTG180" s="4"/>
      <c r="FTH180" s="4"/>
      <c r="FTI180" s="4"/>
      <c r="FTJ180" s="205"/>
      <c r="FTK180" s="70"/>
      <c r="FTL180" s="87"/>
      <c r="FTM180" s="255"/>
      <c r="FTN180" s="126"/>
      <c r="FTO180" s="84"/>
      <c r="FTP180" s="4"/>
      <c r="FTQ180" s="4"/>
      <c r="FTR180" s="4"/>
      <c r="FTS180" s="4"/>
      <c r="FTT180" s="205"/>
      <c r="FTU180" s="70"/>
      <c r="FTV180" s="87"/>
      <c r="FTW180" s="255"/>
      <c r="FTX180" s="126"/>
      <c r="FTY180" s="84"/>
      <c r="FTZ180" s="4"/>
      <c r="FUA180" s="4"/>
      <c r="FUB180" s="4"/>
      <c r="FUC180" s="4"/>
      <c r="FUD180" s="205"/>
      <c r="FUE180" s="70"/>
      <c r="FUF180" s="87"/>
      <c r="FUG180" s="255"/>
      <c r="FUH180" s="126"/>
      <c r="FUI180" s="84"/>
      <c r="FUJ180" s="4"/>
      <c r="FUK180" s="4"/>
      <c r="FUL180" s="4"/>
      <c r="FUM180" s="4"/>
      <c r="FUN180" s="205"/>
      <c r="FUO180" s="70"/>
      <c r="FUP180" s="87"/>
      <c r="FUQ180" s="255"/>
      <c r="FUR180" s="126"/>
      <c r="FUS180" s="84"/>
      <c r="FUT180" s="4"/>
      <c r="FUU180" s="4"/>
      <c r="FUV180" s="4"/>
      <c r="FUW180" s="4"/>
      <c r="FUX180" s="205"/>
      <c r="FUY180" s="70"/>
      <c r="FUZ180" s="87"/>
      <c r="FVA180" s="255"/>
      <c r="FVB180" s="126"/>
      <c r="FVC180" s="84"/>
      <c r="FVD180" s="4"/>
      <c r="FVE180" s="4"/>
      <c r="FVF180" s="4"/>
      <c r="FVG180" s="4"/>
      <c r="FVH180" s="205"/>
      <c r="FVI180" s="70"/>
      <c r="FVJ180" s="87"/>
      <c r="FVK180" s="255"/>
      <c r="FVL180" s="126"/>
      <c r="FVM180" s="84"/>
      <c r="FVN180" s="4"/>
      <c r="FVO180" s="4"/>
      <c r="FVP180" s="4"/>
      <c r="FVQ180" s="4"/>
      <c r="FVR180" s="205"/>
      <c r="FVS180" s="70"/>
      <c r="FVT180" s="87"/>
      <c r="FVU180" s="255"/>
      <c r="FVV180" s="126"/>
      <c r="FVW180" s="84"/>
      <c r="FVX180" s="4"/>
      <c r="FVY180" s="4"/>
      <c r="FVZ180" s="4"/>
      <c r="FWA180" s="4"/>
      <c r="FWB180" s="205"/>
      <c r="FWC180" s="70"/>
      <c r="FWD180" s="87"/>
      <c r="FWE180" s="255"/>
      <c r="FWF180" s="126"/>
      <c r="FWG180" s="84"/>
      <c r="FWH180" s="4"/>
      <c r="FWI180" s="4"/>
      <c r="FWJ180" s="4"/>
      <c r="FWK180" s="4"/>
      <c r="FWL180" s="205"/>
      <c r="FWM180" s="70"/>
      <c r="FWN180" s="87"/>
      <c r="FWO180" s="255"/>
      <c r="FWP180" s="126"/>
      <c r="FWQ180" s="84"/>
      <c r="FWR180" s="4"/>
      <c r="FWS180" s="4"/>
      <c r="FWT180" s="4"/>
      <c r="FWU180" s="4"/>
      <c r="FWV180" s="205"/>
      <c r="FWW180" s="70"/>
      <c r="FWX180" s="87"/>
      <c r="FWY180" s="255"/>
      <c r="FWZ180" s="126"/>
      <c r="FXA180" s="84"/>
      <c r="FXB180" s="4"/>
      <c r="FXC180" s="4"/>
      <c r="FXD180" s="4"/>
      <c r="FXE180" s="4"/>
      <c r="FXF180" s="205"/>
      <c r="FXG180" s="70"/>
      <c r="FXH180" s="87"/>
      <c r="FXI180" s="255"/>
      <c r="FXJ180" s="126"/>
      <c r="FXK180" s="84"/>
      <c r="FXL180" s="4"/>
      <c r="FXM180" s="4"/>
      <c r="FXN180" s="4"/>
      <c r="FXO180" s="4"/>
      <c r="FXP180" s="205"/>
      <c r="FXQ180" s="70"/>
      <c r="FXR180" s="87"/>
      <c r="FXS180" s="255"/>
      <c r="FXT180" s="126"/>
      <c r="FXU180" s="84"/>
      <c r="FXV180" s="4"/>
      <c r="FXW180" s="4"/>
      <c r="FXX180" s="4"/>
      <c r="FXY180" s="4"/>
      <c r="FXZ180" s="205"/>
      <c r="FYA180" s="70"/>
      <c r="FYB180" s="87"/>
      <c r="FYC180" s="255"/>
      <c r="FYD180" s="126"/>
      <c r="FYE180" s="84"/>
      <c r="FYF180" s="4"/>
      <c r="FYG180" s="4"/>
      <c r="FYH180" s="4"/>
      <c r="FYI180" s="4"/>
      <c r="FYJ180" s="205"/>
      <c r="FYK180" s="70"/>
      <c r="FYL180" s="87"/>
      <c r="FYM180" s="255"/>
      <c r="FYN180" s="126"/>
      <c r="FYO180" s="84"/>
      <c r="FYP180" s="4"/>
      <c r="FYQ180" s="4"/>
      <c r="FYR180" s="4"/>
      <c r="FYS180" s="4"/>
      <c r="FYT180" s="205"/>
      <c r="FYU180" s="70"/>
      <c r="FYV180" s="87"/>
      <c r="FYW180" s="255"/>
      <c r="FYX180" s="126"/>
      <c r="FYY180" s="84"/>
      <c r="FYZ180" s="4"/>
      <c r="FZA180" s="4"/>
      <c r="FZB180" s="4"/>
      <c r="FZC180" s="4"/>
      <c r="FZD180" s="205"/>
      <c r="FZE180" s="70"/>
      <c r="FZF180" s="87"/>
      <c r="FZG180" s="255"/>
      <c r="FZH180" s="126"/>
      <c r="FZI180" s="84"/>
      <c r="FZJ180" s="4"/>
      <c r="FZK180" s="4"/>
      <c r="FZL180" s="4"/>
      <c r="FZM180" s="4"/>
      <c r="FZN180" s="205"/>
      <c r="FZO180" s="70"/>
      <c r="FZP180" s="87"/>
      <c r="FZQ180" s="255"/>
      <c r="FZR180" s="126"/>
      <c r="FZS180" s="84"/>
      <c r="FZT180" s="4"/>
      <c r="FZU180" s="4"/>
      <c r="FZV180" s="4"/>
      <c r="FZW180" s="4"/>
      <c r="FZX180" s="205"/>
      <c r="FZY180" s="70"/>
      <c r="FZZ180" s="87"/>
      <c r="GAA180" s="255"/>
      <c r="GAB180" s="126"/>
      <c r="GAC180" s="84"/>
      <c r="GAD180" s="4"/>
      <c r="GAE180" s="4"/>
      <c r="GAF180" s="4"/>
      <c r="GAG180" s="4"/>
      <c r="GAH180" s="205"/>
      <c r="GAI180" s="70"/>
      <c r="GAJ180" s="87"/>
      <c r="GAK180" s="255"/>
      <c r="GAL180" s="126"/>
      <c r="GAM180" s="84"/>
      <c r="GAN180" s="4"/>
      <c r="GAO180" s="4"/>
      <c r="GAP180" s="4"/>
      <c r="GAQ180" s="4"/>
      <c r="GAR180" s="205"/>
      <c r="GAS180" s="70"/>
      <c r="GAT180" s="87"/>
      <c r="GAU180" s="255"/>
      <c r="GAV180" s="126"/>
      <c r="GAW180" s="84"/>
      <c r="GAX180" s="4"/>
      <c r="GAY180" s="4"/>
      <c r="GAZ180" s="4"/>
      <c r="GBA180" s="4"/>
      <c r="GBB180" s="205"/>
      <c r="GBC180" s="70"/>
      <c r="GBD180" s="87"/>
      <c r="GBE180" s="255"/>
      <c r="GBF180" s="126"/>
      <c r="GBG180" s="84"/>
      <c r="GBH180" s="4"/>
      <c r="GBI180" s="4"/>
      <c r="GBJ180" s="4"/>
      <c r="GBK180" s="4"/>
      <c r="GBL180" s="205"/>
      <c r="GBM180" s="70"/>
      <c r="GBN180" s="87"/>
      <c r="GBO180" s="255"/>
      <c r="GBP180" s="126"/>
      <c r="GBQ180" s="84"/>
      <c r="GBR180" s="4"/>
      <c r="GBS180" s="4"/>
      <c r="GBT180" s="4"/>
      <c r="GBU180" s="4"/>
      <c r="GBV180" s="205"/>
      <c r="GBW180" s="70"/>
      <c r="GBX180" s="87"/>
      <c r="GBY180" s="255"/>
      <c r="GBZ180" s="126"/>
      <c r="GCA180" s="84"/>
      <c r="GCB180" s="4"/>
      <c r="GCC180" s="4"/>
      <c r="GCD180" s="4"/>
      <c r="GCE180" s="4"/>
      <c r="GCF180" s="205"/>
      <c r="GCG180" s="70"/>
      <c r="GCH180" s="87"/>
      <c r="GCI180" s="255"/>
      <c r="GCJ180" s="126"/>
      <c r="GCK180" s="84"/>
      <c r="GCL180" s="4"/>
      <c r="GCM180" s="4"/>
      <c r="GCN180" s="4"/>
      <c r="GCO180" s="4"/>
      <c r="GCP180" s="205"/>
      <c r="GCQ180" s="70"/>
      <c r="GCR180" s="87"/>
      <c r="GCS180" s="255"/>
      <c r="GCT180" s="126"/>
      <c r="GCU180" s="84"/>
      <c r="GCV180" s="4"/>
      <c r="GCW180" s="4"/>
      <c r="GCX180" s="4"/>
      <c r="GCY180" s="4"/>
      <c r="GCZ180" s="205"/>
      <c r="GDA180" s="70"/>
      <c r="GDB180" s="87"/>
      <c r="GDC180" s="255"/>
      <c r="GDD180" s="126"/>
      <c r="GDE180" s="84"/>
      <c r="GDF180" s="4"/>
      <c r="GDG180" s="4"/>
      <c r="GDH180" s="4"/>
      <c r="GDI180" s="4"/>
      <c r="GDJ180" s="205"/>
      <c r="GDK180" s="70"/>
      <c r="GDL180" s="87"/>
      <c r="GDM180" s="255"/>
      <c r="GDN180" s="126"/>
      <c r="GDO180" s="84"/>
      <c r="GDP180" s="4"/>
      <c r="GDQ180" s="4"/>
      <c r="GDR180" s="4"/>
      <c r="GDS180" s="4"/>
      <c r="GDT180" s="205"/>
      <c r="GDU180" s="70"/>
      <c r="GDV180" s="87"/>
      <c r="GDW180" s="255"/>
      <c r="GDX180" s="126"/>
      <c r="GDY180" s="84"/>
      <c r="GDZ180" s="4"/>
      <c r="GEA180" s="4"/>
      <c r="GEB180" s="4"/>
      <c r="GEC180" s="4"/>
      <c r="GED180" s="205"/>
      <c r="GEE180" s="70"/>
      <c r="GEF180" s="87"/>
      <c r="GEG180" s="255"/>
      <c r="GEH180" s="126"/>
      <c r="GEI180" s="84"/>
      <c r="GEJ180" s="4"/>
      <c r="GEK180" s="4"/>
      <c r="GEL180" s="4"/>
      <c r="GEM180" s="4"/>
      <c r="GEN180" s="205"/>
      <c r="GEO180" s="70"/>
      <c r="GEP180" s="87"/>
      <c r="GEQ180" s="255"/>
      <c r="GER180" s="126"/>
      <c r="GES180" s="84"/>
      <c r="GET180" s="4"/>
      <c r="GEU180" s="4"/>
      <c r="GEV180" s="4"/>
      <c r="GEW180" s="4"/>
      <c r="GEX180" s="205"/>
      <c r="GEY180" s="70"/>
      <c r="GEZ180" s="87"/>
      <c r="GFA180" s="255"/>
      <c r="GFB180" s="126"/>
      <c r="GFC180" s="84"/>
      <c r="GFD180" s="4"/>
      <c r="GFE180" s="4"/>
      <c r="GFF180" s="4"/>
      <c r="GFG180" s="4"/>
      <c r="GFH180" s="205"/>
      <c r="GFI180" s="70"/>
      <c r="GFJ180" s="87"/>
      <c r="GFK180" s="255"/>
      <c r="GFL180" s="126"/>
      <c r="GFM180" s="84"/>
      <c r="GFN180" s="4"/>
      <c r="GFO180" s="4"/>
      <c r="GFP180" s="4"/>
      <c r="GFQ180" s="4"/>
      <c r="GFR180" s="205"/>
      <c r="GFS180" s="70"/>
      <c r="GFT180" s="87"/>
      <c r="GFU180" s="255"/>
      <c r="GFV180" s="126"/>
      <c r="GFW180" s="84"/>
      <c r="GFX180" s="4"/>
      <c r="GFY180" s="4"/>
      <c r="GFZ180" s="4"/>
      <c r="GGA180" s="4"/>
      <c r="GGB180" s="205"/>
      <c r="GGC180" s="70"/>
      <c r="GGD180" s="87"/>
      <c r="GGE180" s="255"/>
      <c r="GGF180" s="126"/>
      <c r="GGG180" s="84"/>
      <c r="GGH180" s="4"/>
      <c r="GGI180" s="4"/>
      <c r="GGJ180" s="4"/>
      <c r="GGK180" s="4"/>
      <c r="GGL180" s="205"/>
      <c r="GGM180" s="70"/>
      <c r="GGN180" s="87"/>
      <c r="GGO180" s="255"/>
      <c r="GGP180" s="126"/>
      <c r="GGQ180" s="84"/>
      <c r="GGR180" s="4"/>
      <c r="GGS180" s="4"/>
      <c r="GGT180" s="4"/>
      <c r="GGU180" s="4"/>
      <c r="GGV180" s="205"/>
      <c r="GGW180" s="70"/>
      <c r="GGX180" s="87"/>
      <c r="GGY180" s="255"/>
      <c r="GGZ180" s="126"/>
      <c r="GHA180" s="84"/>
      <c r="GHB180" s="4"/>
      <c r="GHC180" s="4"/>
      <c r="GHD180" s="4"/>
      <c r="GHE180" s="4"/>
      <c r="GHF180" s="205"/>
      <c r="GHG180" s="70"/>
      <c r="GHH180" s="87"/>
      <c r="GHI180" s="255"/>
      <c r="GHJ180" s="126"/>
      <c r="GHK180" s="84"/>
      <c r="GHL180" s="4"/>
      <c r="GHM180" s="4"/>
      <c r="GHN180" s="4"/>
      <c r="GHO180" s="4"/>
      <c r="GHP180" s="205"/>
      <c r="GHQ180" s="70"/>
      <c r="GHR180" s="87"/>
      <c r="GHS180" s="255"/>
      <c r="GHT180" s="126"/>
      <c r="GHU180" s="84"/>
      <c r="GHV180" s="4"/>
      <c r="GHW180" s="4"/>
      <c r="GHX180" s="4"/>
      <c r="GHY180" s="4"/>
      <c r="GHZ180" s="205"/>
      <c r="GIA180" s="70"/>
      <c r="GIB180" s="87"/>
      <c r="GIC180" s="255"/>
      <c r="GID180" s="126"/>
      <c r="GIE180" s="84"/>
      <c r="GIF180" s="4"/>
      <c r="GIG180" s="4"/>
      <c r="GIH180" s="4"/>
      <c r="GII180" s="4"/>
      <c r="GIJ180" s="205"/>
      <c r="GIK180" s="70"/>
      <c r="GIL180" s="87"/>
      <c r="GIM180" s="255"/>
      <c r="GIN180" s="126"/>
      <c r="GIO180" s="84"/>
      <c r="GIP180" s="4"/>
      <c r="GIQ180" s="4"/>
      <c r="GIR180" s="4"/>
      <c r="GIS180" s="4"/>
      <c r="GIT180" s="205"/>
      <c r="GIU180" s="70"/>
      <c r="GIV180" s="87"/>
      <c r="GIW180" s="255"/>
      <c r="GIX180" s="126"/>
      <c r="GIY180" s="84"/>
      <c r="GIZ180" s="4"/>
      <c r="GJA180" s="4"/>
      <c r="GJB180" s="4"/>
      <c r="GJC180" s="4"/>
      <c r="GJD180" s="205"/>
      <c r="GJE180" s="70"/>
      <c r="GJF180" s="87"/>
      <c r="GJG180" s="255"/>
      <c r="GJH180" s="126"/>
      <c r="GJI180" s="84"/>
      <c r="GJJ180" s="4"/>
      <c r="GJK180" s="4"/>
      <c r="GJL180" s="4"/>
      <c r="GJM180" s="4"/>
      <c r="GJN180" s="205"/>
      <c r="GJO180" s="70"/>
      <c r="GJP180" s="87"/>
      <c r="GJQ180" s="255"/>
      <c r="GJR180" s="126"/>
      <c r="GJS180" s="84"/>
      <c r="GJT180" s="4"/>
      <c r="GJU180" s="4"/>
      <c r="GJV180" s="4"/>
      <c r="GJW180" s="4"/>
      <c r="GJX180" s="205"/>
      <c r="GJY180" s="70"/>
      <c r="GJZ180" s="87"/>
      <c r="GKA180" s="255"/>
      <c r="GKB180" s="126"/>
      <c r="GKC180" s="84"/>
      <c r="GKD180" s="4"/>
      <c r="GKE180" s="4"/>
      <c r="GKF180" s="4"/>
      <c r="GKG180" s="4"/>
      <c r="GKH180" s="205"/>
      <c r="GKI180" s="70"/>
      <c r="GKJ180" s="87"/>
      <c r="GKK180" s="255"/>
      <c r="GKL180" s="126"/>
      <c r="GKM180" s="84"/>
      <c r="GKN180" s="4"/>
      <c r="GKO180" s="4"/>
      <c r="GKP180" s="4"/>
      <c r="GKQ180" s="4"/>
      <c r="GKR180" s="205"/>
      <c r="GKS180" s="70"/>
      <c r="GKT180" s="87"/>
      <c r="GKU180" s="255"/>
      <c r="GKV180" s="126"/>
      <c r="GKW180" s="84"/>
      <c r="GKX180" s="4"/>
      <c r="GKY180" s="4"/>
      <c r="GKZ180" s="4"/>
      <c r="GLA180" s="4"/>
      <c r="GLB180" s="205"/>
      <c r="GLC180" s="70"/>
      <c r="GLD180" s="87"/>
      <c r="GLE180" s="255"/>
      <c r="GLF180" s="126"/>
      <c r="GLG180" s="84"/>
      <c r="GLH180" s="4"/>
      <c r="GLI180" s="4"/>
      <c r="GLJ180" s="4"/>
      <c r="GLK180" s="4"/>
      <c r="GLL180" s="205"/>
      <c r="GLM180" s="70"/>
      <c r="GLN180" s="87"/>
      <c r="GLO180" s="255"/>
      <c r="GLP180" s="126"/>
      <c r="GLQ180" s="84"/>
      <c r="GLR180" s="4"/>
      <c r="GLS180" s="4"/>
      <c r="GLT180" s="4"/>
      <c r="GLU180" s="4"/>
      <c r="GLV180" s="205"/>
      <c r="GLW180" s="70"/>
      <c r="GLX180" s="87"/>
      <c r="GLY180" s="255"/>
      <c r="GLZ180" s="126"/>
      <c r="GMA180" s="84"/>
      <c r="GMB180" s="4"/>
      <c r="GMC180" s="4"/>
      <c r="GMD180" s="4"/>
      <c r="GME180" s="4"/>
      <c r="GMF180" s="205"/>
      <c r="GMG180" s="70"/>
      <c r="GMH180" s="87"/>
      <c r="GMI180" s="255"/>
      <c r="GMJ180" s="126"/>
      <c r="GMK180" s="84"/>
      <c r="GML180" s="4"/>
      <c r="GMM180" s="4"/>
      <c r="GMN180" s="4"/>
      <c r="GMO180" s="4"/>
      <c r="GMP180" s="205"/>
      <c r="GMQ180" s="70"/>
      <c r="GMR180" s="87"/>
      <c r="GMS180" s="255"/>
      <c r="GMT180" s="126"/>
      <c r="GMU180" s="84"/>
      <c r="GMV180" s="4"/>
      <c r="GMW180" s="4"/>
      <c r="GMX180" s="4"/>
      <c r="GMY180" s="4"/>
      <c r="GMZ180" s="205"/>
      <c r="GNA180" s="70"/>
      <c r="GNB180" s="87"/>
      <c r="GNC180" s="255"/>
      <c r="GND180" s="126"/>
      <c r="GNE180" s="84"/>
      <c r="GNF180" s="4"/>
      <c r="GNG180" s="4"/>
      <c r="GNH180" s="4"/>
      <c r="GNI180" s="4"/>
      <c r="GNJ180" s="205"/>
      <c r="GNK180" s="70"/>
      <c r="GNL180" s="87"/>
      <c r="GNM180" s="255"/>
      <c r="GNN180" s="126"/>
      <c r="GNO180" s="84"/>
      <c r="GNP180" s="4"/>
      <c r="GNQ180" s="4"/>
      <c r="GNR180" s="4"/>
      <c r="GNS180" s="4"/>
      <c r="GNT180" s="205"/>
      <c r="GNU180" s="70"/>
      <c r="GNV180" s="87"/>
      <c r="GNW180" s="255"/>
      <c r="GNX180" s="126"/>
      <c r="GNY180" s="84"/>
      <c r="GNZ180" s="4"/>
      <c r="GOA180" s="4"/>
      <c r="GOB180" s="4"/>
      <c r="GOC180" s="4"/>
      <c r="GOD180" s="205"/>
      <c r="GOE180" s="70"/>
      <c r="GOF180" s="87"/>
      <c r="GOG180" s="255"/>
      <c r="GOH180" s="126"/>
      <c r="GOI180" s="84"/>
      <c r="GOJ180" s="4"/>
      <c r="GOK180" s="4"/>
      <c r="GOL180" s="4"/>
      <c r="GOM180" s="4"/>
      <c r="GON180" s="205"/>
      <c r="GOO180" s="70"/>
      <c r="GOP180" s="87"/>
      <c r="GOQ180" s="255"/>
      <c r="GOR180" s="126"/>
      <c r="GOS180" s="84"/>
      <c r="GOT180" s="4"/>
      <c r="GOU180" s="4"/>
      <c r="GOV180" s="4"/>
      <c r="GOW180" s="4"/>
      <c r="GOX180" s="205"/>
      <c r="GOY180" s="70"/>
      <c r="GOZ180" s="87"/>
      <c r="GPA180" s="255"/>
      <c r="GPB180" s="126"/>
      <c r="GPC180" s="84"/>
      <c r="GPD180" s="4"/>
      <c r="GPE180" s="4"/>
      <c r="GPF180" s="4"/>
      <c r="GPG180" s="4"/>
      <c r="GPH180" s="205"/>
      <c r="GPI180" s="70"/>
      <c r="GPJ180" s="87"/>
      <c r="GPK180" s="255"/>
      <c r="GPL180" s="126"/>
      <c r="GPM180" s="84"/>
      <c r="GPN180" s="4"/>
      <c r="GPO180" s="4"/>
      <c r="GPP180" s="4"/>
      <c r="GPQ180" s="4"/>
      <c r="GPR180" s="205"/>
      <c r="GPS180" s="70"/>
      <c r="GPT180" s="87"/>
      <c r="GPU180" s="255"/>
      <c r="GPV180" s="126"/>
      <c r="GPW180" s="84"/>
      <c r="GPX180" s="4"/>
      <c r="GPY180" s="4"/>
      <c r="GPZ180" s="4"/>
      <c r="GQA180" s="4"/>
      <c r="GQB180" s="205"/>
      <c r="GQC180" s="70"/>
      <c r="GQD180" s="87"/>
      <c r="GQE180" s="255"/>
      <c r="GQF180" s="126"/>
      <c r="GQG180" s="84"/>
      <c r="GQH180" s="4"/>
      <c r="GQI180" s="4"/>
      <c r="GQJ180" s="4"/>
      <c r="GQK180" s="4"/>
      <c r="GQL180" s="205"/>
      <c r="GQM180" s="70"/>
      <c r="GQN180" s="87"/>
      <c r="GQO180" s="255"/>
      <c r="GQP180" s="126"/>
      <c r="GQQ180" s="84"/>
      <c r="GQR180" s="4"/>
      <c r="GQS180" s="4"/>
      <c r="GQT180" s="4"/>
      <c r="GQU180" s="4"/>
      <c r="GQV180" s="205"/>
      <c r="GQW180" s="70"/>
      <c r="GQX180" s="87"/>
      <c r="GQY180" s="255"/>
      <c r="GQZ180" s="126"/>
      <c r="GRA180" s="84"/>
      <c r="GRB180" s="4"/>
      <c r="GRC180" s="4"/>
      <c r="GRD180" s="4"/>
      <c r="GRE180" s="4"/>
      <c r="GRF180" s="205"/>
      <c r="GRG180" s="70"/>
      <c r="GRH180" s="87"/>
      <c r="GRI180" s="255"/>
      <c r="GRJ180" s="126"/>
      <c r="GRK180" s="84"/>
      <c r="GRL180" s="4"/>
      <c r="GRM180" s="4"/>
      <c r="GRN180" s="4"/>
      <c r="GRO180" s="4"/>
      <c r="GRP180" s="205"/>
      <c r="GRQ180" s="70"/>
      <c r="GRR180" s="87"/>
      <c r="GRS180" s="255"/>
      <c r="GRT180" s="126"/>
      <c r="GRU180" s="84"/>
      <c r="GRV180" s="4"/>
      <c r="GRW180" s="4"/>
      <c r="GRX180" s="4"/>
      <c r="GRY180" s="4"/>
      <c r="GRZ180" s="205"/>
      <c r="GSA180" s="70"/>
      <c r="GSB180" s="87"/>
      <c r="GSC180" s="255"/>
      <c r="GSD180" s="126"/>
      <c r="GSE180" s="84"/>
      <c r="GSF180" s="4"/>
      <c r="GSG180" s="4"/>
      <c r="GSH180" s="4"/>
      <c r="GSI180" s="4"/>
      <c r="GSJ180" s="205"/>
      <c r="GSK180" s="70"/>
      <c r="GSL180" s="87"/>
      <c r="GSM180" s="255"/>
      <c r="GSN180" s="126"/>
      <c r="GSO180" s="84"/>
      <c r="GSP180" s="4"/>
      <c r="GSQ180" s="4"/>
      <c r="GSR180" s="4"/>
      <c r="GSS180" s="4"/>
      <c r="GST180" s="205"/>
      <c r="GSU180" s="70"/>
      <c r="GSV180" s="87"/>
      <c r="GSW180" s="255"/>
      <c r="GSX180" s="126"/>
      <c r="GSY180" s="84"/>
      <c r="GSZ180" s="4"/>
      <c r="GTA180" s="4"/>
      <c r="GTB180" s="4"/>
      <c r="GTC180" s="4"/>
      <c r="GTD180" s="205"/>
      <c r="GTE180" s="70"/>
      <c r="GTF180" s="87"/>
      <c r="GTG180" s="255"/>
      <c r="GTH180" s="126"/>
      <c r="GTI180" s="84"/>
      <c r="GTJ180" s="4"/>
      <c r="GTK180" s="4"/>
      <c r="GTL180" s="4"/>
      <c r="GTM180" s="4"/>
      <c r="GTN180" s="205"/>
      <c r="GTO180" s="70"/>
      <c r="GTP180" s="87"/>
      <c r="GTQ180" s="255"/>
      <c r="GTR180" s="126"/>
      <c r="GTS180" s="84"/>
      <c r="GTT180" s="4"/>
      <c r="GTU180" s="4"/>
      <c r="GTV180" s="4"/>
      <c r="GTW180" s="4"/>
      <c r="GTX180" s="205"/>
      <c r="GTY180" s="70"/>
      <c r="GTZ180" s="87"/>
      <c r="GUA180" s="255"/>
      <c r="GUB180" s="126"/>
      <c r="GUC180" s="84"/>
      <c r="GUD180" s="4"/>
      <c r="GUE180" s="4"/>
      <c r="GUF180" s="4"/>
      <c r="GUG180" s="4"/>
      <c r="GUH180" s="205"/>
      <c r="GUI180" s="70"/>
      <c r="GUJ180" s="87"/>
      <c r="GUK180" s="255"/>
      <c r="GUL180" s="126"/>
      <c r="GUM180" s="84"/>
      <c r="GUN180" s="4"/>
      <c r="GUO180" s="4"/>
      <c r="GUP180" s="4"/>
      <c r="GUQ180" s="4"/>
      <c r="GUR180" s="205"/>
      <c r="GUS180" s="70"/>
      <c r="GUT180" s="87"/>
      <c r="GUU180" s="255"/>
      <c r="GUV180" s="126"/>
      <c r="GUW180" s="84"/>
      <c r="GUX180" s="4"/>
      <c r="GUY180" s="4"/>
      <c r="GUZ180" s="4"/>
      <c r="GVA180" s="4"/>
      <c r="GVB180" s="205"/>
      <c r="GVC180" s="70"/>
      <c r="GVD180" s="87"/>
      <c r="GVE180" s="255"/>
      <c r="GVF180" s="126"/>
      <c r="GVG180" s="84"/>
      <c r="GVH180" s="4"/>
      <c r="GVI180" s="4"/>
      <c r="GVJ180" s="4"/>
      <c r="GVK180" s="4"/>
      <c r="GVL180" s="205"/>
      <c r="GVM180" s="70"/>
      <c r="GVN180" s="87"/>
      <c r="GVO180" s="255"/>
      <c r="GVP180" s="126"/>
      <c r="GVQ180" s="84"/>
      <c r="GVR180" s="4"/>
      <c r="GVS180" s="4"/>
      <c r="GVT180" s="4"/>
      <c r="GVU180" s="4"/>
      <c r="GVV180" s="205"/>
      <c r="GVW180" s="70"/>
      <c r="GVX180" s="87"/>
      <c r="GVY180" s="255"/>
      <c r="GVZ180" s="126"/>
      <c r="GWA180" s="84"/>
      <c r="GWB180" s="4"/>
      <c r="GWC180" s="4"/>
      <c r="GWD180" s="4"/>
      <c r="GWE180" s="4"/>
      <c r="GWF180" s="205"/>
      <c r="GWG180" s="70"/>
      <c r="GWH180" s="87"/>
      <c r="GWI180" s="255"/>
      <c r="GWJ180" s="126"/>
      <c r="GWK180" s="84"/>
      <c r="GWL180" s="4"/>
      <c r="GWM180" s="4"/>
      <c r="GWN180" s="4"/>
      <c r="GWO180" s="4"/>
      <c r="GWP180" s="205"/>
      <c r="GWQ180" s="70"/>
      <c r="GWR180" s="87"/>
      <c r="GWS180" s="255"/>
      <c r="GWT180" s="126"/>
      <c r="GWU180" s="84"/>
      <c r="GWV180" s="4"/>
      <c r="GWW180" s="4"/>
      <c r="GWX180" s="4"/>
      <c r="GWY180" s="4"/>
      <c r="GWZ180" s="205"/>
      <c r="GXA180" s="70"/>
      <c r="GXB180" s="87"/>
      <c r="GXC180" s="255"/>
      <c r="GXD180" s="126"/>
      <c r="GXE180" s="84"/>
      <c r="GXF180" s="4"/>
      <c r="GXG180" s="4"/>
      <c r="GXH180" s="4"/>
      <c r="GXI180" s="4"/>
      <c r="GXJ180" s="205"/>
      <c r="GXK180" s="70"/>
      <c r="GXL180" s="87"/>
      <c r="GXM180" s="255"/>
      <c r="GXN180" s="126"/>
      <c r="GXO180" s="84"/>
      <c r="GXP180" s="4"/>
      <c r="GXQ180" s="4"/>
      <c r="GXR180" s="4"/>
      <c r="GXS180" s="4"/>
      <c r="GXT180" s="205"/>
      <c r="GXU180" s="70"/>
      <c r="GXV180" s="87"/>
      <c r="GXW180" s="255"/>
      <c r="GXX180" s="126"/>
      <c r="GXY180" s="84"/>
      <c r="GXZ180" s="4"/>
      <c r="GYA180" s="4"/>
      <c r="GYB180" s="4"/>
      <c r="GYC180" s="4"/>
      <c r="GYD180" s="205"/>
      <c r="GYE180" s="70"/>
      <c r="GYF180" s="87"/>
      <c r="GYG180" s="255"/>
      <c r="GYH180" s="126"/>
      <c r="GYI180" s="84"/>
      <c r="GYJ180" s="4"/>
      <c r="GYK180" s="4"/>
      <c r="GYL180" s="4"/>
      <c r="GYM180" s="4"/>
      <c r="GYN180" s="205"/>
      <c r="GYO180" s="70"/>
      <c r="GYP180" s="87"/>
      <c r="GYQ180" s="255"/>
      <c r="GYR180" s="126"/>
      <c r="GYS180" s="84"/>
      <c r="GYT180" s="4"/>
      <c r="GYU180" s="4"/>
      <c r="GYV180" s="4"/>
      <c r="GYW180" s="4"/>
      <c r="GYX180" s="205"/>
      <c r="GYY180" s="70"/>
      <c r="GYZ180" s="87"/>
      <c r="GZA180" s="255"/>
      <c r="GZB180" s="126"/>
      <c r="GZC180" s="84"/>
      <c r="GZD180" s="4"/>
      <c r="GZE180" s="4"/>
      <c r="GZF180" s="4"/>
      <c r="GZG180" s="4"/>
      <c r="GZH180" s="205"/>
      <c r="GZI180" s="70"/>
      <c r="GZJ180" s="87"/>
      <c r="GZK180" s="255"/>
      <c r="GZL180" s="126"/>
      <c r="GZM180" s="84"/>
      <c r="GZN180" s="4"/>
      <c r="GZO180" s="4"/>
      <c r="GZP180" s="4"/>
      <c r="GZQ180" s="4"/>
      <c r="GZR180" s="205"/>
      <c r="GZS180" s="70"/>
      <c r="GZT180" s="87"/>
      <c r="GZU180" s="255"/>
      <c r="GZV180" s="126"/>
      <c r="GZW180" s="84"/>
      <c r="GZX180" s="4"/>
      <c r="GZY180" s="4"/>
      <c r="GZZ180" s="4"/>
      <c r="HAA180" s="4"/>
      <c r="HAB180" s="205"/>
      <c r="HAC180" s="70"/>
      <c r="HAD180" s="87"/>
      <c r="HAE180" s="255"/>
      <c r="HAF180" s="126"/>
      <c r="HAG180" s="84"/>
      <c r="HAH180" s="4"/>
      <c r="HAI180" s="4"/>
      <c r="HAJ180" s="4"/>
      <c r="HAK180" s="4"/>
      <c r="HAL180" s="205"/>
      <c r="HAM180" s="70"/>
      <c r="HAN180" s="87"/>
      <c r="HAO180" s="255"/>
      <c r="HAP180" s="126"/>
      <c r="HAQ180" s="84"/>
      <c r="HAR180" s="4"/>
      <c r="HAS180" s="4"/>
      <c r="HAT180" s="4"/>
      <c r="HAU180" s="4"/>
      <c r="HAV180" s="205"/>
      <c r="HAW180" s="70"/>
      <c r="HAX180" s="87"/>
      <c r="HAY180" s="255"/>
      <c r="HAZ180" s="126"/>
      <c r="HBA180" s="84"/>
      <c r="HBB180" s="4"/>
      <c r="HBC180" s="4"/>
      <c r="HBD180" s="4"/>
      <c r="HBE180" s="4"/>
      <c r="HBF180" s="205"/>
      <c r="HBG180" s="70"/>
      <c r="HBH180" s="87"/>
      <c r="HBI180" s="255"/>
      <c r="HBJ180" s="126"/>
      <c r="HBK180" s="84"/>
      <c r="HBL180" s="4"/>
      <c r="HBM180" s="4"/>
      <c r="HBN180" s="4"/>
      <c r="HBO180" s="4"/>
      <c r="HBP180" s="205"/>
      <c r="HBQ180" s="70"/>
      <c r="HBR180" s="87"/>
      <c r="HBS180" s="255"/>
      <c r="HBT180" s="126"/>
      <c r="HBU180" s="84"/>
      <c r="HBV180" s="4"/>
      <c r="HBW180" s="4"/>
      <c r="HBX180" s="4"/>
      <c r="HBY180" s="4"/>
      <c r="HBZ180" s="205"/>
      <c r="HCA180" s="70"/>
      <c r="HCB180" s="87"/>
      <c r="HCC180" s="255"/>
      <c r="HCD180" s="126"/>
      <c r="HCE180" s="84"/>
      <c r="HCF180" s="4"/>
      <c r="HCG180" s="4"/>
      <c r="HCH180" s="4"/>
      <c r="HCI180" s="4"/>
      <c r="HCJ180" s="205"/>
      <c r="HCK180" s="70"/>
      <c r="HCL180" s="87"/>
      <c r="HCM180" s="255"/>
      <c r="HCN180" s="126"/>
      <c r="HCO180" s="84"/>
      <c r="HCP180" s="4"/>
      <c r="HCQ180" s="4"/>
      <c r="HCR180" s="4"/>
      <c r="HCS180" s="4"/>
      <c r="HCT180" s="205"/>
      <c r="HCU180" s="70"/>
      <c r="HCV180" s="87"/>
      <c r="HCW180" s="255"/>
      <c r="HCX180" s="126"/>
      <c r="HCY180" s="84"/>
      <c r="HCZ180" s="4"/>
      <c r="HDA180" s="4"/>
      <c r="HDB180" s="4"/>
      <c r="HDC180" s="4"/>
      <c r="HDD180" s="205"/>
      <c r="HDE180" s="70"/>
      <c r="HDF180" s="87"/>
      <c r="HDG180" s="255"/>
      <c r="HDH180" s="126"/>
      <c r="HDI180" s="84"/>
      <c r="HDJ180" s="4"/>
      <c r="HDK180" s="4"/>
      <c r="HDL180" s="4"/>
      <c r="HDM180" s="4"/>
      <c r="HDN180" s="205"/>
      <c r="HDO180" s="70"/>
      <c r="HDP180" s="87"/>
      <c r="HDQ180" s="255"/>
      <c r="HDR180" s="126"/>
      <c r="HDS180" s="84"/>
      <c r="HDT180" s="4"/>
      <c r="HDU180" s="4"/>
      <c r="HDV180" s="4"/>
      <c r="HDW180" s="4"/>
      <c r="HDX180" s="205"/>
      <c r="HDY180" s="70"/>
      <c r="HDZ180" s="87"/>
      <c r="HEA180" s="255"/>
      <c r="HEB180" s="126"/>
      <c r="HEC180" s="84"/>
      <c r="HED180" s="4"/>
      <c r="HEE180" s="4"/>
      <c r="HEF180" s="4"/>
      <c r="HEG180" s="4"/>
      <c r="HEH180" s="205"/>
      <c r="HEI180" s="70"/>
      <c r="HEJ180" s="87"/>
      <c r="HEK180" s="255"/>
      <c r="HEL180" s="126"/>
      <c r="HEM180" s="84"/>
      <c r="HEN180" s="4"/>
      <c r="HEO180" s="4"/>
      <c r="HEP180" s="4"/>
      <c r="HEQ180" s="4"/>
      <c r="HER180" s="205"/>
      <c r="HES180" s="70"/>
      <c r="HET180" s="87"/>
      <c r="HEU180" s="255"/>
      <c r="HEV180" s="126"/>
      <c r="HEW180" s="84"/>
      <c r="HEX180" s="4"/>
      <c r="HEY180" s="4"/>
      <c r="HEZ180" s="4"/>
      <c r="HFA180" s="4"/>
      <c r="HFB180" s="205"/>
      <c r="HFC180" s="70"/>
      <c r="HFD180" s="87"/>
      <c r="HFE180" s="255"/>
      <c r="HFF180" s="126"/>
      <c r="HFG180" s="84"/>
      <c r="HFH180" s="4"/>
      <c r="HFI180" s="4"/>
      <c r="HFJ180" s="4"/>
      <c r="HFK180" s="4"/>
      <c r="HFL180" s="205"/>
      <c r="HFM180" s="70"/>
      <c r="HFN180" s="87"/>
      <c r="HFO180" s="255"/>
      <c r="HFP180" s="126"/>
      <c r="HFQ180" s="84"/>
      <c r="HFR180" s="4"/>
      <c r="HFS180" s="4"/>
      <c r="HFT180" s="4"/>
      <c r="HFU180" s="4"/>
      <c r="HFV180" s="205"/>
      <c r="HFW180" s="70"/>
      <c r="HFX180" s="87"/>
      <c r="HFY180" s="255"/>
      <c r="HFZ180" s="126"/>
      <c r="HGA180" s="84"/>
      <c r="HGB180" s="4"/>
      <c r="HGC180" s="4"/>
      <c r="HGD180" s="4"/>
      <c r="HGE180" s="4"/>
      <c r="HGF180" s="205"/>
      <c r="HGG180" s="70"/>
      <c r="HGH180" s="87"/>
      <c r="HGI180" s="255"/>
      <c r="HGJ180" s="126"/>
      <c r="HGK180" s="84"/>
      <c r="HGL180" s="4"/>
      <c r="HGM180" s="4"/>
      <c r="HGN180" s="4"/>
      <c r="HGO180" s="4"/>
      <c r="HGP180" s="205"/>
      <c r="HGQ180" s="70"/>
      <c r="HGR180" s="87"/>
      <c r="HGS180" s="255"/>
      <c r="HGT180" s="126"/>
      <c r="HGU180" s="84"/>
      <c r="HGV180" s="4"/>
      <c r="HGW180" s="4"/>
      <c r="HGX180" s="4"/>
      <c r="HGY180" s="4"/>
      <c r="HGZ180" s="205"/>
      <c r="HHA180" s="70"/>
      <c r="HHB180" s="87"/>
      <c r="HHC180" s="255"/>
      <c r="HHD180" s="126"/>
      <c r="HHE180" s="84"/>
      <c r="HHF180" s="4"/>
      <c r="HHG180" s="4"/>
      <c r="HHH180" s="4"/>
      <c r="HHI180" s="4"/>
      <c r="HHJ180" s="205"/>
      <c r="HHK180" s="70"/>
      <c r="HHL180" s="87"/>
      <c r="HHM180" s="255"/>
      <c r="HHN180" s="126"/>
      <c r="HHO180" s="84"/>
      <c r="HHP180" s="4"/>
      <c r="HHQ180" s="4"/>
      <c r="HHR180" s="4"/>
      <c r="HHS180" s="4"/>
      <c r="HHT180" s="205"/>
      <c r="HHU180" s="70"/>
      <c r="HHV180" s="87"/>
      <c r="HHW180" s="255"/>
      <c r="HHX180" s="126"/>
      <c r="HHY180" s="84"/>
      <c r="HHZ180" s="4"/>
      <c r="HIA180" s="4"/>
      <c r="HIB180" s="4"/>
      <c r="HIC180" s="4"/>
      <c r="HID180" s="205"/>
      <c r="HIE180" s="70"/>
      <c r="HIF180" s="87"/>
      <c r="HIG180" s="255"/>
      <c r="HIH180" s="126"/>
      <c r="HII180" s="84"/>
      <c r="HIJ180" s="4"/>
      <c r="HIK180" s="4"/>
      <c r="HIL180" s="4"/>
      <c r="HIM180" s="4"/>
      <c r="HIN180" s="205"/>
      <c r="HIO180" s="70"/>
      <c r="HIP180" s="87"/>
      <c r="HIQ180" s="255"/>
      <c r="HIR180" s="126"/>
      <c r="HIS180" s="84"/>
      <c r="HIT180" s="4"/>
      <c r="HIU180" s="4"/>
      <c r="HIV180" s="4"/>
      <c r="HIW180" s="4"/>
      <c r="HIX180" s="205"/>
      <c r="HIY180" s="70"/>
      <c r="HIZ180" s="87"/>
      <c r="HJA180" s="255"/>
      <c r="HJB180" s="126"/>
      <c r="HJC180" s="84"/>
      <c r="HJD180" s="4"/>
      <c r="HJE180" s="4"/>
      <c r="HJF180" s="4"/>
      <c r="HJG180" s="4"/>
      <c r="HJH180" s="205"/>
      <c r="HJI180" s="70"/>
      <c r="HJJ180" s="87"/>
      <c r="HJK180" s="255"/>
      <c r="HJL180" s="126"/>
      <c r="HJM180" s="84"/>
      <c r="HJN180" s="4"/>
      <c r="HJO180" s="4"/>
      <c r="HJP180" s="4"/>
      <c r="HJQ180" s="4"/>
      <c r="HJR180" s="205"/>
      <c r="HJS180" s="70"/>
      <c r="HJT180" s="87"/>
      <c r="HJU180" s="255"/>
      <c r="HJV180" s="126"/>
      <c r="HJW180" s="84"/>
      <c r="HJX180" s="4"/>
      <c r="HJY180" s="4"/>
      <c r="HJZ180" s="4"/>
      <c r="HKA180" s="4"/>
      <c r="HKB180" s="205"/>
      <c r="HKC180" s="70"/>
      <c r="HKD180" s="87"/>
      <c r="HKE180" s="255"/>
      <c r="HKF180" s="126"/>
      <c r="HKG180" s="84"/>
      <c r="HKH180" s="4"/>
      <c r="HKI180" s="4"/>
      <c r="HKJ180" s="4"/>
      <c r="HKK180" s="4"/>
      <c r="HKL180" s="205"/>
      <c r="HKM180" s="70"/>
      <c r="HKN180" s="87"/>
      <c r="HKO180" s="255"/>
      <c r="HKP180" s="126"/>
      <c r="HKQ180" s="84"/>
      <c r="HKR180" s="4"/>
      <c r="HKS180" s="4"/>
      <c r="HKT180" s="4"/>
      <c r="HKU180" s="4"/>
      <c r="HKV180" s="205"/>
      <c r="HKW180" s="70"/>
      <c r="HKX180" s="87"/>
      <c r="HKY180" s="255"/>
      <c r="HKZ180" s="126"/>
      <c r="HLA180" s="84"/>
      <c r="HLB180" s="4"/>
      <c r="HLC180" s="4"/>
      <c r="HLD180" s="4"/>
      <c r="HLE180" s="4"/>
      <c r="HLF180" s="205"/>
      <c r="HLG180" s="70"/>
      <c r="HLH180" s="87"/>
      <c r="HLI180" s="255"/>
      <c r="HLJ180" s="126"/>
      <c r="HLK180" s="84"/>
      <c r="HLL180" s="4"/>
      <c r="HLM180" s="4"/>
      <c r="HLN180" s="4"/>
      <c r="HLO180" s="4"/>
      <c r="HLP180" s="205"/>
      <c r="HLQ180" s="70"/>
      <c r="HLR180" s="87"/>
      <c r="HLS180" s="255"/>
      <c r="HLT180" s="126"/>
      <c r="HLU180" s="84"/>
      <c r="HLV180" s="4"/>
      <c r="HLW180" s="4"/>
      <c r="HLX180" s="4"/>
      <c r="HLY180" s="4"/>
      <c r="HLZ180" s="205"/>
      <c r="HMA180" s="70"/>
      <c r="HMB180" s="87"/>
      <c r="HMC180" s="255"/>
      <c r="HMD180" s="126"/>
      <c r="HME180" s="84"/>
      <c r="HMF180" s="4"/>
      <c r="HMG180" s="4"/>
      <c r="HMH180" s="4"/>
      <c r="HMI180" s="4"/>
      <c r="HMJ180" s="205"/>
      <c r="HMK180" s="70"/>
      <c r="HML180" s="87"/>
      <c r="HMM180" s="255"/>
      <c r="HMN180" s="126"/>
      <c r="HMO180" s="84"/>
      <c r="HMP180" s="4"/>
      <c r="HMQ180" s="4"/>
      <c r="HMR180" s="4"/>
      <c r="HMS180" s="4"/>
      <c r="HMT180" s="205"/>
      <c r="HMU180" s="70"/>
      <c r="HMV180" s="87"/>
      <c r="HMW180" s="255"/>
      <c r="HMX180" s="126"/>
      <c r="HMY180" s="84"/>
      <c r="HMZ180" s="4"/>
      <c r="HNA180" s="4"/>
      <c r="HNB180" s="4"/>
      <c r="HNC180" s="4"/>
      <c r="HND180" s="205"/>
      <c r="HNE180" s="70"/>
      <c r="HNF180" s="87"/>
      <c r="HNG180" s="255"/>
      <c r="HNH180" s="126"/>
      <c r="HNI180" s="84"/>
      <c r="HNJ180" s="4"/>
      <c r="HNK180" s="4"/>
      <c r="HNL180" s="4"/>
      <c r="HNM180" s="4"/>
      <c r="HNN180" s="205"/>
      <c r="HNO180" s="70"/>
      <c r="HNP180" s="87"/>
      <c r="HNQ180" s="255"/>
      <c r="HNR180" s="126"/>
      <c r="HNS180" s="84"/>
      <c r="HNT180" s="4"/>
      <c r="HNU180" s="4"/>
      <c r="HNV180" s="4"/>
      <c r="HNW180" s="4"/>
      <c r="HNX180" s="205"/>
      <c r="HNY180" s="70"/>
      <c r="HNZ180" s="87"/>
      <c r="HOA180" s="255"/>
      <c r="HOB180" s="126"/>
      <c r="HOC180" s="84"/>
      <c r="HOD180" s="4"/>
      <c r="HOE180" s="4"/>
      <c r="HOF180" s="4"/>
      <c r="HOG180" s="4"/>
      <c r="HOH180" s="205"/>
      <c r="HOI180" s="70"/>
      <c r="HOJ180" s="87"/>
      <c r="HOK180" s="255"/>
      <c r="HOL180" s="126"/>
      <c r="HOM180" s="84"/>
      <c r="HON180" s="4"/>
      <c r="HOO180" s="4"/>
      <c r="HOP180" s="4"/>
      <c r="HOQ180" s="4"/>
      <c r="HOR180" s="205"/>
      <c r="HOS180" s="70"/>
      <c r="HOT180" s="87"/>
      <c r="HOU180" s="255"/>
      <c r="HOV180" s="126"/>
      <c r="HOW180" s="84"/>
      <c r="HOX180" s="4"/>
      <c r="HOY180" s="4"/>
      <c r="HOZ180" s="4"/>
      <c r="HPA180" s="4"/>
      <c r="HPB180" s="205"/>
      <c r="HPC180" s="70"/>
      <c r="HPD180" s="87"/>
      <c r="HPE180" s="255"/>
      <c r="HPF180" s="126"/>
      <c r="HPG180" s="84"/>
      <c r="HPH180" s="4"/>
      <c r="HPI180" s="4"/>
      <c r="HPJ180" s="4"/>
      <c r="HPK180" s="4"/>
      <c r="HPL180" s="205"/>
      <c r="HPM180" s="70"/>
      <c r="HPN180" s="87"/>
      <c r="HPO180" s="255"/>
      <c r="HPP180" s="126"/>
      <c r="HPQ180" s="84"/>
      <c r="HPR180" s="4"/>
      <c r="HPS180" s="4"/>
      <c r="HPT180" s="4"/>
      <c r="HPU180" s="4"/>
      <c r="HPV180" s="205"/>
      <c r="HPW180" s="70"/>
      <c r="HPX180" s="87"/>
      <c r="HPY180" s="255"/>
      <c r="HPZ180" s="126"/>
      <c r="HQA180" s="84"/>
      <c r="HQB180" s="4"/>
      <c r="HQC180" s="4"/>
      <c r="HQD180" s="4"/>
      <c r="HQE180" s="4"/>
      <c r="HQF180" s="205"/>
      <c r="HQG180" s="70"/>
      <c r="HQH180" s="87"/>
      <c r="HQI180" s="255"/>
      <c r="HQJ180" s="126"/>
      <c r="HQK180" s="84"/>
      <c r="HQL180" s="4"/>
      <c r="HQM180" s="4"/>
      <c r="HQN180" s="4"/>
      <c r="HQO180" s="4"/>
      <c r="HQP180" s="205"/>
      <c r="HQQ180" s="70"/>
      <c r="HQR180" s="87"/>
      <c r="HQS180" s="255"/>
      <c r="HQT180" s="126"/>
      <c r="HQU180" s="84"/>
      <c r="HQV180" s="4"/>
      <c r="HQW180" s="4"/>
      <c r="HQX180" s="4"/>
      <c r="HQY180" s="4"/>
      <c r="HQZ180" s="205"/>
      <c r="HRA180" s="70"/>
      <c r="HRB180" s="87"/>
      <c r="HRC180" s="255"/>
      <c r="HRD180" s="126"/>
      <c r="HRE180" s="84"/>
      <c r="HRF180" s="4"/>
      <c r="HRG180" s="4"/>
      <c r="HRH180" s="4"/>
      <c r="HRI180" s="4"/>
      <c r="HRJ180" s="205"/>
      <c r="HRK180" s="70"/>
      <c r="HRL180" s="87"/>
      <c r="HRM180" s="255"/>
      <c r="HRN180" s="126"/>
      <c r="HRO180" s="84"/>
      <c r="HRP180" s="4"/>
      <c r="HRQ180" s="4"/>
      <c r="HRR180" s="4"/>
      <c r="HRS180" s="4"/>
      <c r="HRT180" s="205"/>
      <c r="HRU180" s="70"/>
      <c r="HRV180" s="87"/>
      <c r="HRW180" s="255"/>
      <c r="HRX180" s="126"/>
      <c r="HRY180" s="84"/>
      <c r="HRZ180" s="4"/>
      <c r="HSA180" s="4"/>
      <c r="HSB180" s="4"/>
      <c r="HSC180" s="4"/>
      <c r="HSD180" s="205"/>
      <c r="HSE180" s="70"/>
      <c r="HSF180" s="87"/>
      <c r="HSG180" s="255"/>
      <c r="HSH180" s="126"/>
      <c r="HSI180" s="84"/>
      <c r="HSJ180" s="4"/>
      <c r="HSK180" s="4"/>
      <c r="HSL180" s="4"/>
      <c r="HSM180" s="4"/>
      <c r="HSN180" s="205"/>
      <c r="HSO180" s="70"/>
      <c r="HSP180" s="87"/>
      <c r="HSQ180" s="255"/>
      <c r="HSR180" s="126"/>
      <c r="HSS180" s="84"/>
      <c r="HST180" s="4"/>
      <c r="HSU180" s="4"/>
      <c r="HSV180" s="4"/>
      <c r="HSW180" s="4"/>
      <c r="HSX180" s="205"/>
      <c r="HSY180" s="70"/>
      <c r="HSZ180" s="87"/>
      <c r="HTA180" s="255"/>
      <c r="HTB180" s="126"/>
      <c r="HTC180" s="84"/>
      <c r="HTD180" s="4"/>
      <c r="HTE180" s="4"/>
      <c r="HTF180" s="4"/>
      <c r="HTG180" s="4"/>
      <c r="HTH180" s="205"/>
      <c r="HTI180" s="70"/>
      <c r="HTJ180" s="87"/>
      <c r="HTK180" s="255"/>
      <c r="HTL180" s="126"/>
      <c r="HTM180" s="84"/>
      <c r="HTN180" s="4"/>
      <c r="HTO180" s="4"/>
      <c r="HTP180" s="4"/>
      <c r="HTQ180" s="4"/>
      <c r="HTR180" s="205"/>
      <c r="HTS180" s="70"/>
      <c r="HTT180" s="87"/>
      <c r="HTU180" s="255"/>
      <c r="HTV180" s="126"/>
      <c r="HTW180" s="84"/>
      <c r="HTX180" s="4"/>
      <c r="HTY180" s="4"/>
      <c r="HTZ180" s="4"/>
      <c r="HUA180" s="4"/>
      <c r="HUB180" s="205"/>
      <c r="HUC180" s="70"/>
      <c r="HUD180" s="87"/>
      <c r="HUE180" s="255"/>
      <c r="HUF180" s="126"/>
      <c r="HUG180" s="84"/>
      <c r="HUH180" s="4"/>
      <c r="HUI180" s="4"/>
      <c r="HUJ180" s="4"/>
      <c r="HUK180" s="4"/>
      <c r="HUL180" s="205"/>
      <c r="HUM180" s="70"/>
      <c r="HUN180" s="87"/>
      <c r="HUO180" s="255"/>
      <c r="HUP180" s="126"/>
      <c r="HUQ180" s="84"/>
      <c r="HUR180" s="4"/>
      <c r="HUS180" s="4"/>
      <c r="HUT180" s="4"/>
      <c r="HUU180" s="4"/>
      <c r="HUV180" s="205"/>
      <c r="HUW180" s="70"/>
      <c r="HUX180" s="87"/>
      <c r="HUY180" s="255"/>
      <c r="HUZ180" s="126"/>
      <c r="HVA180" s="84"/>
      <c r="HVB180" s="4"/>
      <c r="HVC180" s="4"/>
      <c r="HVD180" s="4"/>
      <c r="HVE180" s="4"/>
      <c r="HVF180" s="205"/>
      <c r="HVG180" s="70"/>
      <c r="HVH180" s="87"/>
      <c r="HVI180" s="255"/>
      <c r="HVJ180" s="126"/>
      <c r="HVK180" s="84"/>
      <c r="HVL180" s="4"/>
      <c r="HVM180" s="4"/>
      <c r="HVN180" s="4"/>
      <c r="HVO180" s="4"/>
      <c r="HVP180" s="205"/>
      <c r="HVQ180" s="70"/>
      <c r="HVR180" s="87"/>
      <c r="HVS180" s="255"/>
      <c r="HVT180" s="126"/>
      <c r="HVU180" s="84"/>
      <c r="HVV180" s="4"/>
      <c r="HVW180" s="4"/>
      <c r="HVX180" s="4"/>
      <c r="HVY180" s="4"/>
      <c r="HVZ180" s="205"/>
      <c r="HWA180" s="70"/>
      <c r="HWB180" s="87"/>
      <c r="HWC180" s="255"/>
      <c r="HWD180" s="126"/>
      <c r="HWE180" s="84"/>
      <c r="HWF180" s="4"/>
      <c r="HWG180" s="4"/>
      <c r="HWH180" s="4"/>
      <c r="HWI180" s="4"/>
      <c r="HWJ180" s="205"/>
      <c r="HWK180" s="70"/>
      <c r="HWL180" s="87"/>
      <c r="HWM180" s="255"/>
      <c r="HWN180" s="126"/>
      <c r="HWO180" s="84"/>
      <c r="HWP180" s="4"/>
      <c r="HWQ180" s="4"/>
      <c r="HWR180" s="4"/>
      <c r="HWS180" s="4"/>
      <c r="HWT180" s="205"/>
      <c r="HWU180" s="70"/>
      <c r="HWV180" s="87"/>
      <c r="HWW180" s="255"/>
      <c r="HWX180" s="126"/>
      <c r="HWY180" s="84"/>
      <c r="HWZ180" s="4"/>
      <c r="HXA180" s="4"/>
      <c r="HXB180" s="4"/>
      <c r="HXC180" s="4"/>
      <c r="HXD180" s="205"/>
      <c r="HXE180" s="70"/>
      <c r="HXF180" s="87"/>
      <c r="HXG180" s="255"/>
      <c r="HXH180" s="126"/>
      <c r="HXI180" s="84"/>
      <c r="HXJ180" s="4"/>
      <c r="HXK180" s="4"/>
      <c r="HXL180" s="4"/>
      <c r="HXM180" s="4"/>
      <c r="HXN180" s="205"/>
      <c r="HXO180" s="70"/>
      <c r="HXP180" s="87"/>
      <c r="HXQ180" s="255"/>
      <c r="HXR180" s="126"/>
      <c r="HXS180" s="84"/>
      <c r="HXT180" s="4"/>
      <c r="HXU180" s="4"/>
      <c r="HXV180" s="4"/>
      <c r="HXW180" s="4"/>
      <c r="HXX180" s="205"/>
      <c r="HXY180" s="70"/>
      <c r="HXZ180" s="87"/>
      <c r="HYA180" s="255"/>
      <c r="HYB180" s="126"/>
      <c r="HYC180" s="84"/>
      <c r="HYD180" s="4"/>
      <c r="HYE180" s="4"/>
      <c r="HYF180" s="4"/>
      <c r="HYG180" s="4"/>
      <c r="HYH180" s="205"/>
      <c r="HYI180" s="70"/>
      <c r="HYJ180" s="87"/>
      <c r="HYK180" s="255"/>
      <c r="HYL180" s="126"/>
      <c r="HYM180" s="84"/>
      <c r="HYN180" s="4"/>
      <c r="HYO180" s="4"/>
      <c r="HYP180" s="4"/>
      <c r="HYQ180" s="4"/>
      <c r="HYR180" s="205"/>
      <c r="HYS180" s="70"/>
      <c r="HYT180" s="87"/>
      <c r="HYU180" s="255"/>
      <c r="HYV180" s="126"/>
      <c r="HYW180" s="84"/>
      <c r="HYX180" s="4"/>
      <c r="HYY180" s="4"/>
      <c r="HYZ180" s="4"/>
      <c r="HZA180" s="4"/>
      <c r="HZB180" s="205"/>
      <c r="HZC180" s="70"/>
      <c r="HZD180" s="87"/>
      <c r="HZE180" s="255"/>
      <c r="HZF180" s="126"/>
      <c r="HZG180" s="84"/>
      <c r="HZH180" s="4"/>
      <c r="HZI180" s="4"/>
      <c r="HZJ180" s="4"/>
      <c r="HZK180" s="4"/>
      <c r="HZL180" s="205"/>
      <c r="HZM180" s="70"/>
      <c r="HZN180" s="87"/>
      <c r="HZO180" s="255"/>
      <c r="HZP180" s="126"/>
      <c r="HZQ180" s="84"/>
      <c r="HZR180" s="4"/>
      <c r="HZS180" s="4"/>
      <c r="HZT180" s="4"/>
      <c r="HZU180" s="4"/>
      <c r="HZV180" s="205"/>
      <c r="HZW180" s="70"/>
      <c r="HZX180" s="87"/>
      <c r="HZY180" s="255"/>
      <c r="HZZ180" s="126"/>
      <c r="IAA180" s="84"/>
      <c r="IAB180" s="4"/>
      <c r="IAC180" s="4"/>
      <c r="IAD180" s="4"/>
      <c r="IAE180" s="4"/>
      <c r="IAF180" s="205"/>
      <c r="IAG180" s="70"/>
      <c r="IAH180" s="87"/>
      <c r="IAI180" s="255"/>
      <c r="IAJ180" s="126"/>
      <c r="IAK180" s="84"/>
      <c r="IAL180" s="4"/>
      <c r="IAM180" s="4"/>
      <c r="IAN180" s="4"/>
      <c r="IAO180" s="4"/>
      <c r="IAP180" s="205"/>
      <c r="IAQ180" s="70"/>
      <c r="IAR180" s="87"/>
      <c r="IAS180" s="255"/>
      <c r="IAT180" s="126"/>
      <c r="IAU180" s="84"/>
      <c r="IAV180" s="4"/>
      <c r="IAW180" s="4"/>
      <c r="IAX180" s="4"/>
      <c r="IAY180" s="4"/>
      <c r="IAZ180" s="205"/>
      <c r="IBA180" s="70"/>
      <c r="IBB180" s="87"/>
      <c r="IBC180" s="255"/>
      <c r="IBD180" s="126"/>
      <c r="IBE180" s="84"/>
      <c r="IBF180" s="4"/>
      <c r="IBG180" s="4"/>
      <c r="IBH180" s="4"/>
      <c r="IBI180" s="4"/>
      <c r="IBJ180" s="205"/>
      <c r="IBK180" s="70"/>
      <c r="IBL180" s="87"/>
      <c r="IBM180" s="255"/>
      <c r="IBN180" s="126"/>
      <c r="IBO180" s="84"/>
      <c r="IBP180" s="4"/>
      <c r="IBQ180" s="4"/>
      <c r="IBR180" s="4"/>
      <c r="IBS180" s="4"/>
      <c r="IBT180" s="205"/>
      <c r="IBU180" s="70"/>
      <c r="IBV180" s="87"/>
      <c r="IBW180" s="255"/>
      <c r="IBX180" s="126"/>
      <c r="IBY180" s="84"/>
      <c r="IBZ180" s="4"/>
      <c r="ICA180" s="4"/>
      <c r="ICB180" s="4"/>
      <c r="ICC180" s="4"/>
      <c r="ICD180" s="205"/>
      <c r="ICE180" s="70"/>
      <c r="ICF180" s="87"/>
      <c r="ICG180" s="255"/>
      <c r="ICH180" s="126"/>
      <c r="ICI180" s="84"/>
      <c r="ICJ180" s="4"/>
      <c r="ICK180" s="4"/>
      <c r="ICL180" s="4"/>
      <c r="ICM180" s="4"/>
      <c r="ICN180" s="205"/>
      <c r="ICO180" s="70"/>
      <c r="ICP180" s="87"/>
      <c r="ICQ180" s="255"/>
      <c r="ICR180" s="126"/>
      <c r="ICS180" s="84"/>
      <c r="ICT180" s="4"/>
      <c r="ICU180" s="4"/>
      <c r="ICV180" s="4"/>
      <c r="ICW180" s="4"/>
      <c r="ICX180" s="205"/>
      <c r="ICY180" s="70"/>
      <c r="ICZ180" s="87"/>
      <c r="IDA180" s="255"/>
      <c r="IDB180" s="126"/>
      <c r="IDC180" s="84"/>
      <c r="IDD180" s="4"/>
      <c r="IDE180" s="4"/>
      <c r="IDF180" s="4"/>
      <c r="IDG180" s="4"/>
      <c r="IDH180" s="205"/>
      <c r="IDI180" s="70"/>
      <c r="IDJ180" s="87"/>
      <c r="IDK180" s="255"/>
      <c r="IDL180" s="126"/>
      <c r="IDM180" s="84"/>
      <c r="IDN180" s="4"/>
      <c r="IDO180" s="4"/>
      <c r="IDP180" s="4"/>
      <c r="IDQ180" s="4"/>
      <c r="IDR180" s="205"/>
      <c r="IDS180" s="70"/>
      <c r="IDT180" s="87"/>
      <c r="IDU180" s="255"/>
      <c r="IDV180" s="126"/>
      <c r="IDW180" s="84"/>
      <c r="IDX180" s="4"/>
      <c r="IDY180" s="4"/>
      <c r="IDZ180" s="4"/>
      <c r="IEA180" s="4"/>
      <c r="IEB180" s="205"/>
      <c r="IEC180" s="70"/>
      <c r="IED180" s="87"/>
      <c r="IEE180" s="255"/>
      <c r="IEF180" s="126"/>
      <c r="IEG180" s="84"/>
      <c r="IEH180" s="4"/>
      <c r="IEI180" s="4"/>
      <c r="IEJ180" s="4"/>
      <c r="IEK180" s="4"/>
      <c r="IEL180" s="205"/>
      <c r="IEM180" s="70"/>
      <c r="IEN180" s="87"/>
      <c r="IEO180" s="255"/>
      <c r="IEP180" s="126"/>
      <c r="IEQ180" s="84"/>
      <c r="IER180" s="4"/>
      <c r="IES180" s="4"/>
      <c r="IET180" s="4"/>
      <c r="IEU180" s="4"/>
      <c r="IEV180" s="205"/>
      <c r="IEW180" s="70"/>
      <c r="IEX180" s="87"/>
      <c r="IEY180" s="255"/>
      <c r="IEZ180" s="126"/>
      <c r="IFA180" s="84"/>
      <c r="IFB180" s="4"/>
      <c r="IFC180" s="4"/>
      <c r="IFD180" s="4"/>
      <c r="IFE180" s="4"/>
      <c r="IFF180" s="205"/>
      <c r="IFG180" s="70"/>
      <c r="IFH180" s="87"/>
      <c r="IFI180" s="255"/>
      <c r="IFJ180" s="126"/>
      <c r="IFK180" s="84"/>
      <c r="IFL180" s="4"/>
      <c r="IFM180" s="4"/>
      <c r="IFN180" s="4"/>
      <c r="IFO180" s="4"/>
      <c r="IFP180" s="205"/>
      <c r="IFQ180" s="70"/>
      <c r="IFR180" s="87"/>
      <c r="IFS180" s="255"/>
      <c r="IFT180" s="126"/>
      <c r="IFU180" s="84"/>
      <c r="IFV180" s="4"/>
      <c r="IFW180" s="4"/>
      <c r="IFX180" s="4"/>
      <c r="IFY180" s="4"/>
      <c r="IFZ180" s="205"/>
      <c r="IGA180" s="70"/>
      <c r="IGB180" s="87"/>
      <c r="IGC180" s="255"/>
      <c r="IGD180" s="126"/>
      <c r="IGE180" s="84"/>
      <c r="IGF180" s="4"/>
      <c r="IGG180" s="4"/>
      <c r="IGH180" s="4"/>
      <c r="IGI180" s="4"/>
      <c r="IGJ180" s="205"/>
      <c r="IGK180" s="70"/>
      <c r="IGL180" s="87"/>
      <c r="IGM180" s="255"/>
      <c r="IGN180" s="126"/>
      <c r="IGO180" s="84"/>
      <c r="IGP180" s="4"/>
      <c r="IGQ180" s="4"/>
      <c r="IGR180" s="4"/>
      <c r="IGS180" s="4"/>
      <c r="IGT180" s="205"/>
      <c r="IGU180" s="70"/>
      <c r="IGV180" s="87"/>
      <c r="IGW180" s="255"/>
      <c r="IGX180" s="126"/>
      <c r="IGY180" s="84"/>
      <c r="IGZ180" s="4"/>
      <c r="IHA180" s="4"/>
      <c r="IHB180" s="4"/>
      <c r="IHC180" s="4"/>
      <c r="IHD180" s="205"/>
      <c r="IHE180" s="70"/>
      <c r="IHF180" s="87"/>
      <c r="IHG180" s="255"/>
      <c r="IHH180" s="126"/>
      <c r="IHI180" s="84"/>
      <c r="IHJ180" s="4"/>
      <c r="IHK180" s="4"/>
      <c r="IHL180" s="4"/>
      <c r="IHM180" s="4"/>
      <c r="IHN180" s="205"/>
      <c r="IHO180" s="70"/>
      <c r="IHP180" s="87"/>
      <c r="IHQ180" s="255"/>
      <c r="IHR180" s="126"/>
      <c r="IHS180" s="84"/>
      <c r="IHT180" s="4"/>
      <c r="IHU180" s="4"/>
      <c r="IHV180" s="4"/>
      <c r="IHW180" s="4"/>
      <c r="IHX180" s="205"/>
      <c r="IHY180" s="70"/>
      <c r="IHZ180" s="87"/>
      <c r="IIA180" s="255"/>
      <c r="IIB180" s="126"/>
      <c r="IIC180" s="84"/>
      <c r="IID180" s="4"/>
      <c r="IIE180" s="4"/>
      <c r="IIF180" s="4"/>
      <c r="IIG180" s="4"/>
      <c r="IIH180" s="205"/>
      <c r="III180" s="70"/>
      <c r="IIJ180" s="87"/>
      <c r="IIK180" s="255"/>
      <c r="IIL180" s="126"/>
      <c r="IIM180" s="84"/>
      <c r="IIN180" s="4"/>
      <c r="IIO180" s="4"/>
      <c r="IIP180" s="4"/>
      <c r="IIQ180" s="4"/>
      <c r="IIR180" s="205"/>
      <c r="IIS180" s="70"/>
      <c r="IIT180" s="87"/>
      <c r="IIU180" s="255"/>
      <c r="IIV180" s="126"/>
      <c r="IIW180" s="84"/>
      <c r="IIX180" s="4"/>
      <c r="IIY180" s="4"/>
      <c r="IIZ180" s="4"/>
      <c r="IJA180" s="4"/>
      <c r="IJB180" s="205"/>
      <c r="IJC180" s="70"/>
      <c r="IJD180" s="87"/>
      <c r="IJE180" s="255"/>
      <c r="IJF180" s="126"/>
      <c r="IJG180" s="84"/>
      <c r="IJH180" s="4"/>
      <c r="IJI180" s="4"/>
      <c r="IJJ180" s="4"/>
      <c r="IJK180" s="4"/>
      <c r="IJL180" s="205"/>
      <c r="IJM180" s="70"/>
      <c r="IJN180" s="87"/>
      <c r="IJO180" s="255"/>
      <c r="IJP180" s="126"/>
      <c r="IJQ180" s="84"/>
      <c r="IJR180" s="4"/>
      <c r="IJS180" s="4"/>
      <c r="IJT180" s="4"/>
      <c r="IJU180" s="4"/>
      <c r="IJV180" s="205"/>
      <c r="IJW180" s="70"/>
      <c r="IJX180" s="87"/>
      <c r="IJY180" s="255"/>
      <c r="IJZ180" s="126"/>
      <c r="IKA180" s="84"/>
      <c r="IKB180" s="4"/>
      <c r="IKC180" s="4"/>
      <c r="IKD180" s="4"/>
      <c r="IKE180" s="4"/>
      <c r="IKF180" s="205"/>
      <c r="IKG180" s="70"/>
      <c r="IKH180" s="87"/>
      <c r="IKI180" s="255"/>
      <c r="IKJ180" s="126"/>
      <c r="IKK180" s="84"/>
      <c r="IKL180" s="4"/>
      <c r="IKM180" s="4"/>
      <c r="IKN180" s="4"/>
      <c r="IKO180" s="4"/>
      <c r="IKP180" s="205"/>
      <c r="IKQ180" s="70"/>
      <c r="IKR180" s="87"/>
      <c r="IKS180" s="255"/>
      <c r="IKT180" s="126"/>
      <c r="IKU180" s="84"/>
      <c r="IKV180" s="4"/>
      <c r="IKW180" s="4"/>
      <c r="IKX180" s="4"/>
      <c r="IKY180" s="4"/>
      <c r="IKZ180" s="205"/>
      <c r="ILA180" s="70"/>
      <c r="ILB180" s="87"/>
      <c r="ILC180" s="255"/>
      <c r="ILD180" s="126"/>
      <c r="ILE180" s="84"/>
      <c r="ILF180" s="4"/>
      <c r="ILG180" s="4"/>
      <c r="ILH180" s="4"/>
      <c r="ILI180" s="4"/>
      <c r="ILJ180" s="205"/>
      <c r="ILK180" s="70"/>
      <c r="ILL180" s="87"/>
      <c r="ILM180" s="255"/>
      <c r="ILN180" s="126"/>
      <c r="ILO180" s="84"/>
      <c r="ILP180" s="4"/>
      <c r="ILQ180" s="4"/>
      <c r="ILR180" s="4"/>
      <c r="ILS180" s="4"/>
      <c r="ILT180" s="205"/>
      <c r="ILU180" s="70"/>
      <c r="ILV180" s="87"/>
      <c r="ILW180" s="255"/>
      <c r="ILX180" s="126"/>
      <c r="ILY180" s="84"/>
      <c r="ILZ180" s="4"/>
      <c r="IMA180" s="4"/>
      <c r="IMB180" s="4"/>
      <c r="IMC180" s="4"/>
      <c r="IMD180" s="205"/>
      <c r="IME180" s="70"/>
      <c r="IMF180" s="87"/>
      <c r="IMG180" s="255"/>
      <c r="IMH180" s="126"/>
      <c r="IMI180" s="84"/>
      <c r="IMJ180" s="4"/>
      <c r="IMK180" s="4"/>
      <c r="IML180" s="4"/>
      <c r="IMM180" s="4"/>
      <c r="IMN180" s="205"/>
      <c r="IMO180" s="70"/>
      <c r="IMP180" s="87"/>
      <c r="IMQ180" s="255"/>
      <c r="IMR180" s="126"/>
      <c r="IMS180" s="84"/>
      <c r="IMT180" s="4"/>
      <c r="IMU180" s="4"/>
      <c r="IMV180" s="4"/>
      <c r="IMW180" s="4"/>
      <c r="IMX180" s="205"/>
      <c r="IMY180" s="70"/>
      <c r="IMZ180" s="87"/>
      <c r="INA180" s="255"/>
      <c r="INB180" s="126"/>
      <c r="INC180" s="84"/>
      <c r="IND180" s="4"/>
      <c r="INE180" s="4"/>
      <c r="INF180" s="4"/>
      <c r="ING180" s="4"/>
      <c r="INH180" s="205"/>
      <c r="INI180" s="70"/>
      <c r="INJ180" s="87"/>
      <c r="INK180" s="255"/>
      <c r="INL180" s="126"/>
      <c r="INM180" s="84"/>
      <c r="INN180" s="4"/>
      <c r="INO180" s="4"/>
      <c r="INP180" s="4"/>
      <c r="INQ180" s="4"/>
      <c r="INR180" s="205"/>
      <c r="INS180" s="70"/>
      <c r="INT180" s="87"/>
      <c r="INU180" s="255"/>
      <c r="INV180" s="126"/>
      <c r="INW180" s="84"/>
      <c r="INX180" s="4"/>
      <c r="INY180" s="4"/>
      <c r="INZ180" s="4"/>
      <c r="IOA180" s="4"/>
      <c r="IOB180" s="205"/>
      <c r="IOC180" s="70"/>
      <c r="IOD180" s="87"/>
      <c r="IOE180" s="255"/>
      <c r="IOF180" s="126"/>
      <c r="IOG180" s="84"/>
      <c r="IOH180" s="4"/>
      <c r="IOI180" s="4"/>
      <c r="IOJ180" s="4"/>
      <c r="IOK180" s="4"/>
      <c r="IOL180" s="205"/>
      <c r="IOM180" s="70"/>
      <c r="ION180" s="87"/>
      <c r="IOO180" s="255"/>
      <c r="IOP180" s="126"/>
      <c r="IOQ180" s="84"/>
      <c r="IOR180" s="4"/>
      <c r="IOS180" s="4"/>
      <c r="IOT180" s="4"/>
      <c r="IOU180" s="4"/>
      <c r="IOV180" s="205"/>
      <c r="IOW180" s="70"/>
      <c r="IOX180" s="87"/>
      <c r="IOY180" s="255"/>
      <c r="IOZ180" s="126"/>
      <c r="IPA180" s="84"/>
      <c r="IPB180" s="4"/>
      <c r="IPC180" s="4"/>
      <c r="IPD180" s="4"/>
      <c r="IPE180" s="4"/>
      <c r="IPF180" s="205"/>
      <c r="IPG180" s="70"/>
      <c r="IPH180" s="87"/>
      <c r="IPI180" s="255"/>
      <c r="IPJ180" s="126"/>
      <c r="IPK180" s="84"/>
      <c r="IPL180" s="4"/>
      <c r="IPM180" s="4"/>
      <c r="IPN180" s="4"/>
      <c r="IPO180" s="4"/>
      <c r="IPP180" s="205"/>
      <c r="IPQ180" s="70"/>
      <c r="IPR180" s="87"/>
      <c r="IPS180" s="255"/>
      <c r="IPT180" s="126"/>
      <c r="IPU180" s="84"/>
      <c r="IPV180" s="4"/>
      <c r="IPW180" s="4"/>
      <c r="IPX180" s="4"/>
      <c r="IPY180" s="4"/>
      <c r="IPZ180" s="205"/>
      <c r="IQA180" s="70"/>
      <c r="IQB180" s="87"/>
      <c r="IQC180" s="255"/>
      <c r="IQD180" s="126"/>
      <c r="IQE180" s="84"/>
      <c r="IQF180" s="4"/>
      <c r="IQG180" s="4"/>
      <c r="IQH180" s="4"/>
      <c r="IQI180" s="4"/>
      <c r="IQJ180" s="205"/>
      <c r="IQK180" s="70"/>
      <c r="IQL180" s="87"/>
      <c r="IQM180" s="255"/>
      <c r="IQN180" s="126"/>
      <c r="IQO180" s="84"/>
      <c r="IQP180" s="4"/>
      <c r="IQQ180" s="4"/>
      <c r="IQR180" s="4"/>
      <c r="IQS180" s="4"/>
      <c r="IQT180" s="205"/>
      <c r="IQU180" s="70"/>
      <c r="IQV180" s="87"/>
      <c r="IQW180" s="255"/>
      <c r="IQX180" s="126"/>
      <c r="IQY180" s="84"/>
      <c r="IQZ180" s="4"/>
      <c r="IRA180" s="4"/>
      <c r="IRB180" s="4"/>
      <c r="IRC180" s="4"/>
      <c r="IRD180" s="205"/>
      <c r="IRE180" s="70"/>
      <c r="IRF180" s="87"/>
      <c r="IRG180" s="255"/>
      <c r="IRH180" s="126"/>
      <c r="IRI180" s="84"/>
      <c r="IRJ180" s="4"/>
      <c r="IRK180" s="4"/>
      <c r="IRL180" s="4"/>
      <c r="IRM180" s="4"/>
      <c r="IRN180" s="205"/>
      <c r="IRO180" s="70"/>
      <c r="IRP180" s="87"/>
      <c r="IRQ180" s="255"/>
      <c r="IRR180" s="126"/>
      <c r="IRS180" s="84"/>
      <c r="IRT180" s="4"/>
      <c r="IRU180" s="4"/>
      <c r="IRV180" s="4"/>
      <c r="IRW180" s="4"/>
      <c r="IRX180" s="205"/>
      <c r="IRY180" s="70"/>
      <c r="IRZ180" s="87"/>
      <c r="ISA180" s="255"/>
      <c r="ISB180" s="126"/>
      <c r="ISC180" s="84"/>
      <c r="ISD180" s="4"/>
      <c r="ISE180" s="4"/>
      <c r="ISF180" s="4"/>
      <c r="ISG180" s="4"/>
      <c r="ISH180" s="205"/>
      <c r="ISI180" s="70"/>
      <c r="ISJ180" s="87"/>
      <c r="ISK180" s="255"/>
      <c r="ISL180" s="126"/>
      <c r="ISM180" s="84"/>
      <c r="ISN180" s="4"/>
      <c r="ISO180" s="4"/>
      <c r="ISP180" s="4"/>
      <c r="ISQ180" s="4"/>
      <c r="ISR180" s="205"/>
      <c r="ISS180" s="70"/>
      <c r="IST180" s="87"/>
      <c r="ISU180" s="255"/>
      <c r="ISV180" s="126"/>
      <c r="ISW180" s="84"/>
      <c r="ISX180" s="4"/>
      <c r="ISY180" s="4"/>
      <c r="ISZ180" s="4"/>
      <c r="ITA180" s="4"/>
      <c r="ITB180" s="205"/>
      <c r="ITC180" s="70"/>
      <c r="ITD180" s="87"/>
      <c r="ITE180" s="255"/>
      <c r="ITF180" s="126"/>
      <c r="ITG180" s="84"/>
      <c r="ITH180" s="4"/>
      <c r="ITI180" s="4"/>
      <c r="ITJ180" s="4"/>
      <c r="ITK180" s="4"/>
      <c r="ITL180" s="205"/>
      <c r="ITM180" s="70"/>
      <c r="ITN180" s="87"/>
      <c r="ITO180" s="255"/>
      <c r="ITP180" s="126"/>
      <c r="ITQ180" s="84"/>
      <c r="ITR180" s="4"/>
      <c r="ITS180" s="4"/>
      <c r="ITT180" s="4"/>
      <c r="ITU180" s="4"/>
      <c r="ITV180" s="205"/>
      <c r="ITW180" s="70"/>
      <c r="ITX180" s="87"/>
      <c r="ITY180" s="255"/>
      <c r="ITZ180" s="126"/>
      <c r="IUA180" s="84"/>
      <c r="IUB180" s="4"/>
      <c r="IUC180" s="4"/>
      <c r="IUD180" s="4"/>
      <c r="IUE180" s="4"/>
      <c r="IUF180" s="205"/>
      <c r="IUG180" s="70"/>
      <c r="IUH180" s="87"/>
      <c r="IUI180" s="255"/>
      <c r="IUJ180" s="126"/>
      <c r="IUK180" s="84"/>
      <c r="IUL180" s="4"/>
      <c r="IUM180" s="4"/>
      <c r="IUN180" s="4"/>
      <c r="IUO180" s="4"/>
      <c r="IUP180" s="205"/>
      <c r="IUQ180" s="70"/>
      <c r="IUR180" s="87"/>
      <c r="IUS180" s="255"/>
      <c r="IUT180" s="126"/>
      <c r="IUU180" s="84"/>
      <c r="IUV180" s="4"/>
      <c r="IUW180" s="4"/>
      <c r="IUX180" s="4"/>
      <c r="IUY180" s="4"/>
      <c r="IUZ180" s="205"/>
      <c r="IVA180" s="70"/>
      <c r="IVB180" s="87"/>
      <c r="IVC180" s="255"/>
      <c r="IVD180" s="126"/>
      <c r="IVE180" s="84"/>
      <c r="IVF180" s="4"/>
      <c r="IVG180" s="4"/>
      <c r="IVH180" s="4"/>
      <c r="IVI180" s="4"/>
      <c r="IVJ180" s="205"/>
      <c r="IVK180" s="70"/>
      <c r="IVL180" s="87"/>
      <c r="IVM180" s="255"/>
      <c r="IVN180" s="126"/>
      <c r="IVO180" s="84"/>
      <c r="IVP180" s="4"/>
      <c r="IVQ180" s="4"/>
      <c r="IVR180" s="4"/>
      <c r="IVS180" s="4"/>
      <c r="IVT180" s="205"/>
      <c r="IVU180" s="70"/>
      <c r="IVV180" s="87"/>
      <c r="IVW180" s="255"/>
      <c r="IVX180" s="126"/>
      <c r="IVY180" s="84"/>
      <c r="IVZ180" s="4"/>
      <c r="IWA180" s="4"/>
      <c r="IWB180" s="4"/>
      <c r="IWC180" s="4"/>
      <c r="IWD180" s="205"/>
      <c r="IWE180" s="70"/>
      <c r="IWF180" s="87"/>
      <c r="IWG180" s="255"/>
      <c r="IWH180" s="126"/>
      <c r="IWI180" s="84"/>
      <c r="IWJ180" s="4"/>
      <c r="IWK180" s="4"/>
      <c r="IWL180" s="4"/>
      <c r="IWM180" s="4"/>
      <c r="IWN180" s="205"/>
      <c r="IWO180" s="70"/>
      <c r="IWP180" s="87"/>
      <c r="IWQ180" s="255"/>
      <c r="IWR180" s="126"/>
      <c r="IWS180" s="84"/>
      <c r="IWT180" s="4"/>
      <c r="IWU180" s="4"/>
      <c r="IWV180" s="4"/>
      <c r="IWW180" s="4"/>
      <c r="IWX180" s="205"/>
      <c r="IWY180" s="70"/>
      <c r="IWZ180" s="87"/>
      <c r="IXA180" s="255"/>
      <c r="IXB180" s="126"/>
      <c r="IXC180" s="84"/>
      <c r="IXD180" s="4"/>
      <c r="IXE180" s="4"/>
      <c r="IXF180" s="4"/>
      <c r="IXG180" s="4"/>
      <c r="IXH180" s="205"/>
      <c r="IXI180" s="70"/>
      <c r="IXJ180" s="87"/>
      <c r="IXK180" s="255"/>
      <c r="IXL180" s="126"/>
      <c r="IXM180" s="84"/>
      <c r="IXN180" s="4"/>
      <c r="IXO180" s="4"/>
      <c r="IXP180" s="4"/>
      <c r="IXQ180" s="4"/>
      <c r="IXR180" s="205"/>
      <c r="IXS180" s="70"/>
      <c r="IXT180" s="87"/>
      <c r="IXU180" s="255"/>
      <c r="IXV180" s="126"/>
      <c r="IXW180" s="84"/>
      <c r="IXX180" s="4"/>
      <c r="IXY180" s="4"/>
      <c r="IXZ180" s="4"/>
      <c r="IYA180" s="4"/>
      <c r="IYB180" s="205"/>
      <c r="IYC180" s="70"/>
      <c r="IYD180" s="87"/>
      <c r="IYE180" s="255"/>
      <c r="IYF180" s="126"/>
      <c r="IYG180" s="84"/>
      <c r="IYH180" s="4"/>
      <c r="IYI180" s="4"/>
      <c r="IYJ180" s="4"/>
      <c r="IYK180" s="4"/>
      <c r="IYL180" s="205"/>
      <c r="IYM180" s="70"/>
      <c r="IYN180" s="87"/>
      <c r="IYO180" s="255"/>
      <c r="IYP180" s="126"/>
      <c r="IYQ180" s="84"/>
      <c r="IYR180" s="4"/>
      <c r="IYS180" s="4"/>
      <c r="IYT180" s="4"/>
      <c r="IYU180" s="4"/>
      <c r="IYV180" s="205"/>
      <c r="IYW180" s="70"/>
      <c r="IYX180" s="87"/>
      <c r="IYY180" s="255"/>
      <c r="IYZ180" s="126"/>
      <c r="IZA180" s="84"/>
      <c r="IZB180" s="4"/>
      <c r="IZC180" s="4"/>
      <c r="IZD180" s="4"/>
      <c r="IZE180" s="4"/>
      <c r="IZF180" s="205"/>
      <c r="IZG180" s="70"/>
      <c r="IZH180" s="87"/>
      <c r="IZI180" s="255"/>
      <c r="IZJ180" s="126"/>
      <c r="IZK180" s="84"/>
      <c r="IZL180" s="4"/>
      <c r="IZM180" s="4"/>
      <c r="IZN180" s="4"/>
      <c r="IZO180" s="4"/>
      <c r="IZP180" s="205"/>
      <c r="IZQ180" s="70"/>
      <c r="IZR180" s="87"/>
      <c r="IZS180" s="255"/>
      <c r="IZT180" s="126"/>
      <c r="IZU180" s="84"/>
      <c r="IZV180" s="4"/>
      <c r="IZW180" s="4"/>
      <c r="IZX180" s="4"/>
      <c r="IZY180" s="4"/>
      <c r="IZZ180" s="205"/>
      <c r="JAA180" s="70"/>
      <c r="JAB180" s="87"/>
      <c r="JAC180" s="255"/>
      <c r="JAD180" s="126"/>
      <c r="JAE180" s="84"/>
      <c r="JAF180" s="4"/>
      <c r="JAG180" s="4"/>
      <c r="JAH180" s="4"/>
      <c r="JAI180" s="4"/>
      <c r="JAJ180" s="205"/>
      <c r="JAK180" s="70"/>
      <c r="JAL180" s="87"/>
      <c r="JAM180" s="255"/>
      <c r="JAN180" s="126"/>
      <c r="JAO180" s="84"/>
      <c r="JAP180" s="4"/>
      <c r="JAQ180" s="4"/>
      <c r="JAR180" s="4"/>
      <c r="JAS180" s="4"/>
      <c r="JAT180" s="205"/>
      <c r="JAU180" s="70"/>
      <c r="JAV180" s="87"/>
      <c r="JAW180" s="255"/>
      <c r="JAX180" s="126"/>
      <c r="JAY180" s="84"/>
      <c r="JAZ180" s="4"/>
      <c r="JBA180" s="4"/>
      <c r="JBB180" s="4"/>
      <c r="JBC180" s="4"/>
      <c r="JBD180" s="205"/>
      <c r="JBE180" s="70"/>
      <c r="JBF180" s="87"/>
      <c r="JBG180" s="255"/>
      <c r="JBH180" s="126"/>
      <c r="JBI180" s="84"/>
      <c r="JBJ180" s="4"/>
      <c r="JBK180" s="4"/>
      <c r="JBL180" s="4"/>
      <c r="JBM180" s="4"/>
      <c r="JBN180" s="205"/>
      <c r="JBO180" s="70"/>
      <c r="JBP180" s="87"/>
      <c r="JBQ180" s="255"/>
      <c r="JBR180" s="126"/>
      <c r="JBS180" s="84"/>
      <c r="JBT180" s="4"/>
      <c r="JBU180" s="4"/>
      <c r="JBV180" s="4"/>
      <c r="JBW180" s="4"/>
      <c r="JBX180" s="205"/>
      <c r="JBY180" s="70"/>
      <c r="JBZ180" s="87"/>
      <c r="JCA180" s="255"/>
      <c r="JCB180" s="126"/>
      <c r="JCC180" s="84"/>
      <c r="JCD180" s="4"/>
      <c r="JCE180" s="4"/>
      <c r="JCF180" s="4"/>
      <c r="JCG180" s="4"/>
      <c r="JCH180" s="205"/>
      <c r="JCI180" s="70"/>
      <c r="JCJ180" s="87"/>
      <c r="JCK180" s="255"/>
      <c r="JCL180" s="126"/>
      <c r="JCM180" s="84"/>
      <c r="JCN180" s="4"/>
      <c r="JCO180" s="4"/>
      <c r="JCP180" s="4"/>
      <c r="JCQ180" s="4"/>
      <c r="JCR180" s="205"/>
      <c r="JCS180" s="70"/>
      <c r="JCT180" s="87"/>
      <c r="JCU180" s="255"/>
      <c r="JCV180" s="126"/>
      <c r="JCW180" s="84"/>
      <c r="JCX180" s="4"/>
      <c r="JCY180" s="4"/>
      <c r="JCZ180" s="4"/>
      <c r="JDA180" s="4"/>
      <c r="JDB180" s="205"/>
      <c r="JDC180" s="70"/>
      <c r="JDD180" s="87"/>
      <c r="JDE180" s="255"/>
      <c r="JDF180" s="126"/>
      <c r="JDG180" s="84"/>
      <c r="JDH180" s="4"/>
      <c r="JDI180" s="4"/>
      <c r="JDJ180" s="4"/>
      <c r="JDK180" s="4"/>
      <c r="JDL180" s="205"/>
      <c r="JDM180" s="70"/>
      <c r="JDN180" s="87"/>
      <c r="JDO180" s="255"/>
      <c r="JDP180" s="126"/>
      <c r="JDQ180" s="84"/>
      <c r="JDR180" s="4"/>
      <c r="JDS180" s="4"/>
      <c r="JDT180" s="4"/>
      <c r="JDU180" s="4"/>
      <c r="JDV180" s="205"/>
      <c r="JDW180" s="70"/>
      <c r="JDX180" s="87"/>
      <c r="JDY180" s="255"/>
      <c r="JDZ180" s="126"/>
      <c r="JEA180" s="84"/>
      <c r="JEB180" s="4"/>
      <c r="JEC180" s="4"/>
      <c r="JED180" s="4"/>
      <c r="JEE180" s="4"/>
      <c r="JEF180" s="205"/>
      <c r="JEG180" s="70"/>
      <c r="JEH180" s="87"/>
      <c r="JEI180" s="255"/>
      <c r="JEJ180" s="126"/>
      <c r="JEK180" s="84"/>
      <c r="JEL180" s="4"/>
      <c r="JEM180" s="4"/>
      <c r="JEN180" s="4"/>
      <c r="JEO180" s="4"/>
      <c r="JEP180" s="205"/>
      <c r="JEQ180" s="70"/>
      <c r="JER180" s="87"/>
      <c r="JES180" s="255"/>
      <c r="JET180" s="126"/>
      <c r="JEU180" s="84"/>
      <c r="JEV180" s="4"/>
      <c r="JEW180" s="4"/>
      <c r="JEX180" s="4"/>
      <c r="JEY180" s="4"/>
      <c r="JEZ180" s="205"/>
      <c r="JFA180" s="70"/>
      <c r="JFB180" s="87"/>
      <c r="JFC180" s="255"/>
      <c r="JFD180" s="126"/>
      <c r="JFE180" s="84"/>
      <c r="JFF180" s="4"/>
      <c r="JFG180" s="4"/>
      <c r="JFH180" s="4"/>
      <c r="JFI180" s="4"/>
      <c r="JFJ180" s="205"/>
      <c r="JFK180" s="70"/>
      <c r="JFL180" s="87"/>
      <c r="JFM180" s="255"/>
      <c r="JFN180" s="126"/>
      <c r="JFO180" s="84"/>
      <c r="JFP180" s="4"/>
      <c r="JFQ180" s="4"/>
      <c r="JFR180" s="4"/>
      <c r="JFS180" s="4"/>
      <c r="JFT180" s="205"/>
      <c r="JFU180" s="70"/>
      <c r="JFV180" s="87"/>
      <c r="JFW180" s="255"/>
      <c r="JFX180" s="126"/>
      <c r="JFY180" s="84"/>
      <c r="JFZ180" s="4"/>
      <c r="JGA180" s="4"/>
      <c r="JGB180" s="4"/>
      <c r="JGC180" s="4"/>
      <c r="JGD180" s="205"/>
      <c r="JGE180" s="70"/>
      <c r="JGF180" s="87"/>
      <c r="JGG180" s="255"/>
      <c r="JGH180" s="126"/>
      <c r="JGI180" s="84"/>
      <c r="JGJ180" s="4"/>
      <c r="JGK180" s="4"/>
      <c r="JGL180" s="4"/>
      <c r="JGM180" s="4"/>
      <c r="JGN180" s="205"/>
      <c r="JGO180" s="70"/>
      <c r="JGP180" s="87"/>
      <c r="JGQ180" s="255"/>
      <c r="JGR180" s="126"/>
      <c r="JGS180" s="84"/>
      <c r="JGT180" s="4"/>
      <c r="JGU180" s="4"/>
      <c r="JGV180" s="4"/>
      <c r="JGW180" s="4"/>
      <c r="JGX180" s="205"/>
      <c r="JGY180" s="70"/>
      <c r="JGZ180" s="87"/>
      <c r="JHA180" s="255"/>
      <c r="JHB180" s="126"/>
      <c r="JHC180" s="84"/>
      <c r="JHD180" s="4"/>
      <c r="JHE180" s="4"/>
      <c r="JHF180" s="4"/>
      <c r="JHG180" s="4"/>
      <c r="JHH180" s="205"/>
      <c r="JHI180" s="70"/>
      <c r="JHJ180" s="87"/>
      <c r="JHK180" s="255"/>
      <c r="JHL180" s="126"/>
      <c r="JHM180" s="84"/>
      <c r="JHN180" s="4"/>
      <c r="JHO180" s="4"/>
      <c r="JHP180" s="4"/>
      <c r="JHQ180" s="4"/>
      <c r="JHR180" s="205"/>
      <c r="JHS180" s="70"/>
      <c r="JHT180" s="87"/>
      <c r="JHU180" s="255"/>
      <c r="JHV180" s="126"/>
      <c r="JHW180" s="84"/>
      <c r="JHX180" s="4"/>
      <c r="JHY180" s="4"/>
      <c r="JHZ180" s="4"/>
      <c r="JIA180" s="4"/>
      <c r="JIB180" s="205"/>
      <c r="JIC180" s="70"/>
      <c r="JID180" s="87"/>
      <c r="JIE180" s="255"/>
      <c r="JIF180" s="126"/>
      <c r="JIG180" s="84"/>
      <c r="JIH180" s="4"/>
      <c r="JII180" s="4"/>
      <c r="JIJ180" s="4"/>
      <c r="JIK180" s="4"/>
      <c r="JIL180" s="205"/>
      <c r="JIM180" s="70"/>
      <c r="JIN180" s="87"/>
      <c r="JIO180" s="255"/>
      <c r="JIP180" s="126"/>
      <c r="JIQ180" s="84"/>
      <c r="JIR180" s="4"/>
      <c r="JIS180" s="4"/>
      <c r="JIT180" s="4"/>
      <c r="JIU180" s="4"/>
      <c r="JIV180" s="205"/>
      <c r="JIW180" s="70"/>
      <c r="JIX180" s="87"/>
      <c r="JIY180" s="255"/>
      <c r="JIZ180" s="126"/>
      <c r="JJA180" s="84"/>
      <c r="JJB180" s="4"/>
      <c r="JJC180" s="4"/>
      <c r="JJD180" s="4"/>
      <c r="JJE180" s="4"/>
      <c r="JJF180" s="205"/>
      <c r="JJG180" s="70"/>
      <c r="JJH180" s="87"/>
      <c r="JJI180" s="255"/>
      <c r="JJJ180" s="126"/>
      <c r="JJK180" s="84"/>
      <c r="JJL180" s="4"/>
      <c r="JJM180" s="4"/>
      <c r="JJN180" s="4"/>
      <c r="JJO180" s="4"/>
      <c r="JJP180" s="205"/>
      <c r="JJQ180" s="70"/>
      <c r="JJR180" s="87"/>
      <c r="JJS180" s="255"/>
      <c r="JJT180" s="126"/>
      <c r="JJU180" s="84"/>
      <c r="JJV180" s="4"/>
      <c r="JJW180" s="4"/>
      <c r="JJX180" s="4"/>
      <c r="JJY180" s="4"/>
      <c r="JJZ180" s="205"/>
      <c r="JKA180" s="70"/>
      <c r="JKB180" s="87"/>
      <c r="JKC180" s="255"/>
      <c r="JKD180" s="126"/>
      <c r="JKE180" s="84"/>
      <c r="JKF180" s="4"/>
      <c r="JKG180" s="4"/>
      <c r="JKH180" s="4"/>
      <c r="JKI180" s="4"/>
      <c r="JKJ180" s="205"/>
      <c r="JKK180" s="70"/>
      <c r="JKL180" s="87"/>
      <c r="JKM180" s="255"/>
      <c r="JKN180" s="126"/>
      <c r="JKO180" s="84"/>
      <c r="JKP180" s="4"/>
      <c r="JKQ180" s="4"/>
      <c r="JKR180" s="4"/>
      <c r="JKS180" s="4"/>
      <c r="JKT180" s="205"/>
      <c r="JKU180" s="70"/>
      <c r="JKV180" s="87"/>
      <c r="JKW180" s="255"/>
      <c r="JKX180" s="126"/>
      <c r="JKY180" s="84"/>
      <c r="JKZ180" s="4"/>
      <c r="JLA180" s="4"/>
      <c r="JLB180" s="4"/>
      <c r="JLC180" s="4"/>
      <c r="JLD180" s="205"/>
      <c r="JLE180" s="70"/>
      <c r="JLF180" s="87"/>
      <c r="JLG180" s="255"/>
      <c r="JLH180" s="126"/>
      <c r="JLI180" s="84"/>
      <c r="JLJ180" s="4"/>
      <c r="JLK180" s="4"/>
      <c r="JLL180" s="4"/>
      <c r="JLM180" s="4"/>
      <c r="JLN180" s="205"/>
      <c r="JLO180" s="70"/>
      <c r="JLP180" s="87"/>
      <c r="JLQ180" s="255"/>
      <c r="JLR180" s="126"/>
      <c r="JLS180" s="84"/>
      <c r="JLT180" s="4"/>
      <c r="JLU180" s="4"/>
      <c r="JLV180" s="4"/>
      <c r="JLW180" s="4"/>
      <c r="JLX180" s="205"/>
      <c r="JLY180" s="70"/>
      <c r="JLZ180" s="87"/>
      <c r="JMA180" s="255"/>
      <c r="JMB180" s="126"/>
      <c r="JMC180" s="84"/>
      <c r="JMD180" s="4"/>
      <c r="JME180" s="4"/>
      <c r="JMF180" s="4"/>
      <c r="JMG180" s="4"/>
      <c r="JMH180" s="205"/>
      <c r="JMI180" s="70"/>
      <c r="JMJ180" s="87"/>
      <c r="JMK180" s="255"/>
      <c r="JML180" s="126"/>
      <c r="JMM180" s="84"/>
      <c r="JMN180" s="4"/>
      <c r="JMO180" s="4"/>
      <c r="JMP180" s="4"/>
      <c r="JMQ180" s="4"/>
      <c r="JMR180" s="205"/>
      <c r="JMS180" s="70"/>
      <c r="JMT180" s="87"/>
      <c r="JMU180" s="255"/>
      <c r="JMV180" s="126"/>
      <c r="JMW180" s="84"/>
      <c r="JMX180" s="4"/>
      <c r="JMY180" s="4"/>
      <c r="JMZ180" s="4"/>
      <c r="JNA180" s="4"/>
      <c r="JNB180" s="205"/>
      <c r="JNC180" s="70"/>
      <c r="JND180" s="87"/>
      <c r="JNE180" s="255"/>
      <c r="JNF180" s="126"/>
      <c r="JNG180" s="84"/>
      <c r="JNH180" s="4"/>
      <c r="JNI180" s="4"/>
      <c r="JNJ180" s="4"/>
      <c r="JNK180" s="4"/>
      <c r="JNL180" s="205"/>
      <c r="JNM180" s="70"/>
      <c r="JNN180" s="87"/>
      <c r="JNO180" s="255"/>
      <c r="JNP180" s="126"/>
      <c r="JNQ180" s="84"/>
      <c r="JNR180" s="4"/>
      <c r="JNS180" s="4"/>
      <c r="JNT180" s="4"/>
      <c r="JNU180" s="4"/>
      <c r="JNV180" s="205"/>
      <c r="JNW180" s="70"/>
      <c r="JNX180" s="87"/>
      <c r="JNY180" s="255"/>
      <c r="JNZ180" s="126"/>
      <c r="JOA180" s="84"/>
      <c r="JOB180" s="4"/>
      <c r="JOC180" s="4"/>
      <c r="JOD180" s="4"/>
      <c r="JOE180" s="4"/>
      <c r="JOF180" s="205"/>
      <c r="JOG180" s="70"/>
      <c r="JOH180" s="87"/>
      <c r="JOI180" s="255"/>
      <c r="JOJ180" s="126"/>
      <c r="JOK180" s="84"/>
      <c r="JOL180" s="4"/>
      <c r="JOM180" s="4"/>
      <c r="JON180" s="4"/>
      <c r="JOO180" s="4"/>
      <c r="JOP180" s="205"/>
      <c r="JOQ180" s="70"/>
      <c r="JOR180" s="87"/>
      <c r="JOS180" s="255"/>
      <c r="JOT180" s="126"/>
      <c r="JOU180" s="84"/>
      <c r="JOV180" s="4"/>
      <c r="JOW180" s="4"/>
      <c r="JOX180" s="4"/>
      <c r="JOY180" s="4"/>
      <c r="JOZ180" s="205"/>
      <c r="JPA180" s="70"/>
      <c r="JPB180" s="87"/>
      <c r="JPC180" s="255"/>
      <c r="JPD180" s="126"/>
      <c r="JPE180" s="84"/>
      <c r="JPF180" s="4"/>
      <c r="JPG180" s="4"/>
      <c r="JPH180" s="4"/>
      <c r="JPI180" s="4"/>
      <c r="JPJ180" s="205"/>
      <c r="JPK180" s="70"/>
      <c r="JPL180" s="87"/>
      <c r="JPM180" s="255"/>
      <c r="JPN180" s="126"/>
      <c r="JPO180" s="84"/>
      <c r="JPP180" s="4"/>
      <c r="JPQ180" s="4"/>
      <c r="JPR180" s="4"/>
      <c r="JPS180" s="4"/>
      <c r="JPT180" s="205"/>
      <c r="JPU180" s="70"/>
      <c r="JPV180" s="87"/>
      <c r="JPW180" s="255"/>
      <c r="JPX180" s="126"/>
      <c r="JPY180" s="84"/>
      <c r="JPZ180" s="4"/>
      <c r="JQA180" s="4"/>
      <c r="JQB180" s="4"/>
      <c r="JQC180" s="4"/>
      <c r="JQD180" s="205"/>
      <c r="JQE180" s="70"/>
      <c r="JQF180" s="87"/>
      <c r="JQG180" s="255"/>
      <c r="JQH180" s="126"/>
      <c r="JQI180" s="84"/>
      <c r="JQJ180" s="4"/>
      <c r="JQK180" s="4"/>
      <c r="JQL180" s="4"/>
      <c r="JQM180" s="4"/>
      <c r="JQN180" s="205"/>
      <c r="JQO180" s="70"/>
      <c r="JQP180" s="87"/>
      <c r="JQQ180" s="255"/>
      <c r="JQR180" s="126"/>
      <c r="JQS180" s="84"/>
      <c r="JQT180" s="4"/>
      <c r="JQU180" s="4"/>
      <c r="JQV180" s="4"/>
      <c r="JQW180" s="4"/>
      <c r="JQX180" s="205"/>
      <c r="JQY180" s="70"/>
      <c r="JQZ180" s="87"/>
      <c r="JRA180" s="255"/>
      <c r="JRB180" s="126"/>
      <c r="JRC180" s="84"/>
      <c r="JRD180" s="4"/>
      <c r="JRE180" s="4"/>
      <c r="JRF180" s="4"/>
      <c r="JRG180" s="4"/>
      <c r="JRH180" s="205"/>
      <c r="JRI180" s="70"/>
      <c r="JRJ180" s="87"/>
      <c r="JRK180" s="255"/>
      <c r="JRL180" s="126"/>
      <c r="JRM180" s="84"/>
      <c r="JRN180" s="4"/>
      <c r="JRO180" s="4"/>
      <c r="JRP180" s="4"/>
      <c r="JRQ180" s="4"/>
      <c r="JRR180" s="205"/>
      <c r="JRS180" s="70"/>
      <c r="JRT180" s="87"/>
      <c r="JRU180" s="255"/>
      <c r="JRV180" s="126"/>
      <c r="JRW180" s="84"/>
      <c r="JRX180" s="4"/>
      <c r="JRY180" s="4"/>
      <c r="JRZ180" s="4"/>
      <c r="JSA180" s="4"/>
      <c r="JSB180" s="205"/>
      <c r="JSC180" s="70"/>
      <c r="JSD180" s="87"/>
      <c r="JSE180" s="255"/>
      <c r="JSF180" s="126"/>
      <c r="JSG180" s="84"/>
      <c r="JSH180" s="4"/>
      <c r="JSI180" s="4"/>
      <c r="JSJ180" s="4"/>
      <c r="JSK180" s="4"/>
      <c r="JSL180" s="205"/>
      <c r="JSM180" s="70"/>
      <c r="JSN180" s="87"/>
      <c r="JSO180" s="255"/>
      <c r="JSP180" s="126"/>
      <c r="JSQ180" s="84"/>
      <c r="JSR180" s="4"/>
      <c r="JSS180" s="4"/>
      <c r="JST180" s="4"/>
      <c r="JSU180" s="4"/>
      <c r="JSV180" s="205"/>
      <c r="JSW180" s="70"/>
      <c r="JSX180" s="87"/>
      <c r="JSY180" s="255"/>
      <c r="JSZ180" s="126"/>
      <c r="JTA180" s="84"/>
      <c r="JTB180" s="4"/>
      <c r="JTC180" s="4"/>
      <c r="JTD180" s="4"/>
      <c r="JTE180" s="4"/>
      <c r="JTF180" s="205"/>
      <c r="JTG180" s="70"/>
      <c r="JTH180" s="87"/>
      <c r="JTI180" s="255"/>
      <c r="JTJ180" s="126"/>
      <c r="JTK180" s="84"/>
      <c r="JTL180" s="4"/>
      <c r="JTM180" s="4"/>
      <c r="JTN180" s="4"/>
      <c r="JTO180" s="4"/>
      <c r="JTP180" s="205"/>
      <c r="JTQ180" s="70"/>
      <c r="JTR180" s="87"/>
      <c r="JTS180" s="255"/>
      <c r="JTT180" s="126"/>
      <c r="JTU180" s="84"/>
      <c r="JTV180" s="4"/>
      <c r="JTW180" s="4"/>
      <c r="JTX180" s="4"/>
      <c r="JTY180" s="4"/>
      <c r="JTZ180" s="205"/>
      <c r="JUA180" s="70"/>
      <c r="JUB180" s="87"/>
      <c r="JUC180" s="255"/>
      <c r="JUD180" s="126"/>
      <c r="JUE180" s="84"/>
      <c r="JUF180" s="4"/>
      <c r="JUG180" s="4"/>
      <c r="JUH180" s="4"/>
      <c r="JUI180" s="4"/>
      <c r="JUJ180" s="205"/>
      <c r="JUK180" s="70"/>
      <c r="JUL180" s="87"/>
      <c r="JUM180" s="255"/>
      <c r="JUN180" s="126"/>
      <c r="JUO180" s="84"/>
      <c r="JUP180" s="4"/>
      <c r="JUQ180" s="4"/>
      <c r="JUR180" s="4"/>
      <c r="JUS180" s="4"/>
      <c r="JUT180" s="205"/>
      <c r="JUU180" s="70"/>
      <c r="JUV180" s="87"/>
      <c r="JUW180" s="255"/>
      <c r="JUX180" s="126"/>
      <c r="JUY180" s="84"/>
      <c r="JUZ180" s="4"/>
      <c r="JVA180" s="4"/>
      <c r="JVB180" s="4"/>
      <c r="JVC180" s="4"/>
      <c r="JVD180" s="205"/>
      <c r="JVE180" s="70"/>
      <c r="JVF180" s="87"/>
      <c r="JVG180" s="255"/>
      <c r="JVH180" s="126"/>
      <c r="JVI180" s="84"/>
      <c r="JVJ180" s="4"/>
      <c r="JVK180" s="4"/>
      <c r="JVL180" s="4"/>
      <c r="JVM180" s="4"/>
      <c r="JVN180" s="205"/>
      <c r="JVO180" s="70"/>
      <c r="JVP180" s="87"/>
      <c r="JVQ180" s="255"/>
      <c r="JVR180" s="126"/>
      <c r="JVS180" s="84"/>
      <c r="JVT180" s="4"/>
      <c r="JVU180" s="4"/>
      <c r="JVV180" s="4"/>
      <c r="JVW180" s="4"/>
      <c r="JVX180" s="205"/>
      <c r="JVY180" s="70"/>
      <c r="JVZ180" s="87"/>
      <c r="JWA180" s="255"/>
      <c r="JWB180" s="126"/>
      <c r="JWC180" s="84"/>
      <c r="JWD180" s="4"/>
      <c r="JWE180" s="4"/>
      <c r="JWF180" s="4"/>
      <c r="JWG180" s="4"/>
      <c r="JWH180" s="205"/>
      <c r="JWI180" s="70"/>
      <c r="JWJ180" s="87"/>
      <c r="JWK180" s="255"/>
      <c r="JWL180" s="126"/>
      <c r="JWM180" s="84"/>
      <c r="JWN180" s="4"/>
      <c r="JWO180" s="4"/>
      <c r="JWP180" s="4"/>
      <c r="JWQ180" s="4"/>
      <c r="JWR180" s="205"/>
      <c r="JWS180" s="70"/>
      <c r="JWT180" s="87"/>
      <c r="JWU180" s="255"/>
      <c r="JWV180" s="126"/>
      <c r="JWW180" s="84"/>
      <c r="JWX180" s="4"/>
      <c r="JWY180" s="4"/>
      <c r="JWZ180" s="4"/>
      <c r="JXA180" s="4"/>
      <c r="JXB180" s="205"/>
      <c r="JXC180" s="70"/>
      <c r="JXD180" s="87"/>
      <c r="JXE180" s="255"/>
      <c r="JXF180" s="126"/>
      <c r="JXG180" s="84"/>
      <c r="JXH180" s="4"/>
      <c r="JXI180" s="4"/>
      <c r="JXJ180" s="4"/>
      <c r="JXK180" s="4"/>
      <c r="JXL180" s="205"/>
      <c r="JXM180" s="70"/>
      <c r="JXN180" s="87"/>
      <c r="JXO180" s="255"/>
      <c r="JXP180" s="126"/>
      <c r="JXQ180" s="84"/>
      <c r="JXR180" s="4"/>
      <c r="JXS180" s="4"/>
      <c r="JXT180" s="4"/>
      <c r="JXU180" s="4"/>
      <c r="JXV180" s="205"/>
      <c r="JXW180" s="70"/>
      <c r="JXX180" s="87"/>
      <c r="JXY180" s="255"/>
      <c r="JXZ180" s="126"/>
      <c r="JYA180" s="84"/>
      <c r="JYB180" s="4"/>
      <c r="JYC180" s="4"/>
      <c r="JYD180" s="4"/>
      <c r="JYE180" s="4"/>
      <c r="JYF180" s="205"/>
      <c r="JYG180" s="70"/>
      <c r="JYH180" s="87"/>
      <c r="JYI180" s="255"/>
      <c r="JYJ180" s="126"/>
      <c r="JYK180" s="84"/>
      <c r="JYL180" s="4"/>
      <c r="JYM180" s="4"/>
      <c r="JYN180" s="4"/>
      <c r="JYO180" s="4"/>
      <c r="JYP180" s="205"/>
      <c r="JYQ180" s="70"/>
      <c r="JYR180" s="87"/>
      <c r="JYS180" s="255"/>
      <c r="JYT180" s="126"/>
      <c r="JYU180" s="84"/>
      <c r="JYV180" s="4"/>
      <c r="JYW180" s="4"/>
      <c r="JYX180" s="4"/>
      <c r="JYY180" s="4"/>
      <c r="JYZ180" s="205"/>
      <c r="JZA180" s="70"/>
      <c r="JZB180" s="87"/>
      <c r="JZC180" s="255"/>
      <c r="JZD180" s="126"/>
      <c r="JZE180" s="84"/>
      <c r="JZF180" s="4"/>
      <c r="JZG180" s="4"/>
      <c r="JZH180" s="4"/>
      <c r="JZI180" s="4"/>
      <c r="JZJ180" s="205"/>
      <c r="JZK180" s="70"/>
      <c r="JZL180" s="87"/>
      <c r="JZM180" s="255"/>
      <c r="JZN180" s="126"/>
      <c r="JZO180" s="84"/>
      <c r="JZP180" s="4"/>
      <c r="JZQ180" s="4"/>
      <c r="JZR180" s="4"/>
      <c r="JZS180" s="4"/>
      <c r="JZT180" s="205"/>
      <c r="JZU180" s="70"/>
      <c r="JZV180" s="87"/>
      <c r="JZW180" s="255"/>
      <c r="JZX180" s="126"/>
      <c r="JZY180" s="84"/>
      <c r="JZZ180" s="4"/>
      <c r="KAA180" s="4"/>
      <c r="KAB180" s="4"/>
      <c r="KAC180" s="4"/>
      <c r="KAD180" s="205"/>
      <c r="KAE180" s="70"/>
      <c r="KAF180" s="87"/>
      <c r="KAG180" s="255"/>
      <c r="KAH180" s="126"/>
      <c r="KAI180" s="84"/>
      <c r="KAJ180" s="4"/>
      <c r="KAK180" s="4"/>
      <c r="KAL180" s="4"/>
      <c r="KAM180" s="4"/>
      <c r="KAN180" s="205"/>
      <c r="KAO180" s="70"/>
      <c r="KAP180" s="87"/>
      <c r="KAQ180" s="255"/>
      <c r="KAR180" s="126"/>
      <c r="KAS180" s="84"/>
      <c r="KAT180" s="4"/>
      <c r="KAU180" s="4"/>
      <c r="KAV180" s="4"/>
      <c r="KAW180" s="4"/>
      <c r="KAX180" s="205"/>
      <c r="KAY180" s="70"/>
      <c r="KAZ180" s="87"/>
      <c r="KBA180" s="255"/>
      <c r="KBB180" s="126"/>
      <c r="KBC180" s="84"/>
      <c r="KBD180" s="4"/>
      <c r="KBE180" s="4"/>
      <c r="KBF180" s="4"/>
      <c r="KBG180" s="4"/>
      <c r="KBH180" s="205"/>
      <c r="KBI180" s="70"/>
      <c r="KBJ180" s="87"/>
      <c r="KBK180" s="255"/>
      <c r="KBL180" s="126"/>
      <c r="KBM180" s="84"/>
      <c r="KBN180" s="4"/>
      <c r="KBO180" s="4"/>
      <c r="KBP180" s="4"/>
      <c r="KBQ180" s="4"/>
      <c r="KBR180" s="205"/>
      <c r="KBS180" s="70"/>
      <c r="KBT180" s="87"/>
      <c r="KBU180" s="255"/>
      <c r="KBV180" s="126"/>
      <c r="KBW180" s="84"/>
      <c r="KBX180" s="4"/>
      <c r="KBY180" s="4"/>
      <c r="KBZ180" s="4"/>
      <c r="KCA180" s="4"/>
      <c r="KCB180" s="205"/>
      <c r="KCC180" s="70"/>
      <c r="KCD180" s="87"/>
      <c r="KCE180" s="255"/>
      <c r="KCF180" s="126"/>
      <c r="KCG180" s="84"/>
      <c r="KCH180" s="4"/>
      <c r="KCI180" s="4"/>
      <c r="KCJ180" s="4"/>
      <c r="KCK180" s="4"/>
      <c r="KCL180" s="205"/>
      <c r="KCM180" s="70"/>
      <c r="KCN180" s="87"/>
      <c r="KCO180" s="255"/>
      <c r="KCP180" s="126"/>
      <c r="KCQ180" s="84"/>
      <c r="KCR180" s="4"/>
      <c r="KCS180" s="4"/>
      <c r="KCT180" s="4"/>
      <c r="KCU180" s="4"/>
      <c r="KCV180" s="205"/>
      <c r="KCW180" s="70"/>
      <c r="KCX180" s="87"/>
      <c r="KCY180" s="255"/>
      <c r="KCZ180" s="126"/>
      <c r="KDA180" s="84"/>
      <c r="KDB180" s="4"/>
      <c r="KDC180" s="4"/>
      <c r="KDD180" s="4"/>
      <c r="KDE180" s="4"/>
      <c r="KDF180" s="205"/>
      <c r="KDG180" s="70"/>
      <c r="KDH180" s="87"/>
      <c r="KDI180" s="255"/>
      <c r="KDJ180" s="126"/>
      <c r="KDK180" s="84"/>
      <c r="KDL180" s="4"/>
      <c r="KDM180" s="4"/>
      <c r="KDN180" s="4"/>
      <c r="KDO180" s="4"/>
      <c r="KDP180" s="205"/>
      <c r="KDQ180" s="70"/>
      <c r="KDR180" s="87"/>
      <c r="KDS180" s="255"/>
      <c r="KDT180" s="126"/>
      <c r="KDU180" s="84"/>
      <c r="KDV180" s="4"/>
      <c r="KDW180" s="4"/>
      <c r="KDX180" s="4"/>
      <c r="KDY180" s="4"/>
      <c r="KDZ180" s="205"/>
      <c r="KEA180" s="70"/>
      <c r="KEB180" s="87"/>
      <c r="KEC180" s="255"/>
      <c r="KED180" s="126"/>
      <c r="KEE180" s="84"/>
      <c r="KEF180" s="4"/>
      <c r="KEG180" s="4"/>
      <c r="KEH180" s="4"/>
      <c r="KEI180" s="4"/>
      <c r="KEJ180" s="205"/>
      <c r="KEK180" s="70"/>
      <c r="KEL180" s="87"/>
      <c r="KEM180" s="255"/>
      <c r="KEN180" s="126"/>
      <c r="KEO180" s="84"/>
      <c r="KEP180" s="4"/>
      <c r="KEQ180" s="4"/>
      <c r="KER180" s="4"/>
      <c r="KES180" s="4"/>
      <c r="KET180" s="205"/>
      <c r="KEU180" s="70"/>
      <c r="KEV180" s="87"/>
      <c r="KEW180" s="255"/>
      <c r="KEX180" s="126"/>
      <c r="KEY180" s="84"/>
      <c r="KEZ180" s="4"/>
      <c r="KFA180" s="4"/>
      <c r="KFB180" s="4"/>
      <c r="KFC180" s="4"/>
      <c r="KFD180" s="205"/>
      <c r="KFE180" s="70"/>
      <c r="KFF180" s="87"/>
      <c r="KFG180" s="255"/>
      <c r="KFH180" s="126"/>
      <c r="KFI180" s="84"/>
      <c r="KFJ180" s="4"/>
      <c r="KFK180" s="4"/>
      <c r="KFL180" s="4"/>
      <c r="KFM180" s="4"/>
      <c r="KFN180" s="205"/>
      <c r="KFO180" s="70"/>
      <c r="KFP180" s="87"/>
      <c r="KFQ180" s="255"/>
      <c r="KFR180" s="126"/>
      <c r="KFS180" s="84"/>
      <c r="KFT180" s="4"/>
      <c r="KFU180" s="4"/>
      <c r="KFV180" s="4"/>
      <c r="KFW180" s="4"/>
      <c r="KFX180" s="205"/>
      <c r="KFY180" s="70"/>
      <c r="KFZ180" s="87"/>
      <c r="KGA180" s="255"/>
      <c r="KGB180" s="126"/>
      <c r="KGC180" s="84"/>
      <c r="KGD180" s="4"/>
      <c r="KGE180" s="4"/>
      <c r="KGF180" s="4"/>
      <c r="KGG180" s="4"/>
      <c r="KGH180" s="205"/>
      <c r="KGI180" s="70"/>
      <c r="KGJ180" s="87"/>
      <c r="KGK180" s="255"/>
      <c r="KGL180" s="126"/>
      <c r="KGM180" s="84"/>
      <c r="KGN180" s="4"/>
      <c r="KGO180" s="4"/>
      <c r="KGP180" s="4"/>
      <c r="KGQ180" s="4"/>
      <c r="KGR180" s="205"/>
      <c r="KGS180" s="70"/>
      <c r="KGT180" s="87"/>
      <c r="KGU180" s="255"/>
      <c r="KGV180" s="126"/>
      <c r="KGW180" s="84"/>
      <c r="KGX180" s="4"/>
      <c r="KGY180" s="4"/>
      <c r="KGZ180" s="4"/>
      <c r="KHA180" s="4"/>
      <c r="KHB180" s="205"/>
      <c r="KHC180" s="70"/>
      <c r="KHD180" s="87"/>
      <c r="KHE180" s="255"/>
      <c r="KHF180" s="126"/>
      <c r="KHG180" s="84"/>
      <c r="KHH180" s="4"/>
      <c r="KHI180" s="4"/>
      <c r="KHJ180" s="4"/>
      <c r="KHK180" s="4"/>
      <c r="KHL180" s="205"/>
      <c r="KHM180" s="70"/>
      <c r="KHN180" s="87"/>
      <c r="KHO180" s="255"/>
      <c r="KHP180" s="126"/>
      <c r="KHQ180" s="84"/>
      <c r="KHR180" s="4"/>
      <c r="KHS180" s="4"/>
      <c r="KHT180" s="4"/>
      <c r="KHU180" s="4"/>
      <c r="KHV180" s="205"/>
      <c r="KHW180" s="70"/>
      <c r="KHX180" s="87"/>
      <c r="KHY180" s="255"/>
      <c r="KHZ180" s="126"/>
      <c r="KIA180" s="84"/>
      <c r="KIB180" s="4"/>
      <c r="KIC180" s="4"/>
      <c r="KID180" s="4"/>
      <c r="KIE180" s="4"/>
      <c r="KIF180" s="205"/>
      <c r="KIG180" s="70"/>
      <c r="KIH180" s="87"/>
      <c r="KII180" s="255"/>
      <c r="KIJ180" s="126"/>
      <c r="KIK180" s="84"/>
      <c r="KIL180" s="4"/>
      <c r="KIM180" s="4"/>
      <c r="KIN180" s="4"/>
      <c r="KIO180" s="4"/>
      <c r="KIP180" s="205"/>
      <c r="KIQ180" s="70"/>
      <c r="KIR180" s="87"/>
      <c r="KIS180" s="255"/>
      <c r="KIT180" s="126"/>
      <c r="KIU180" s="84"/>
      <c r="KIV180" s="4"/>
      <c r="KIW180" s="4"/>
      <c r="KIX180" s="4"/>
      <c r="KIY180" s="4"/>
      <c r="KIZ180" s="205"/>
      <c r="KJA180" s="70"/>
      <c r="KJB180" s="87"/>
      <c r="KJC180" s="255"/>
      <c r="KJD180" s="126"/>
      <c r="KJE180" s="84"/>
      <c r="KJF180" s="4"/>
      <c r="KJG180" s="4"/>
      <c r="KJH180" s="4"/>
      <c r="KJI180" s="4"/>
      <c r="KJJ180" s="205"/>
      <c r="KJK180" s="70"/>
      <c r="KJL180" s="87"/>
      <c r="KJM180" s="255"/>
      <c r="KJN180" s="126"/>
      <c r="KJO180" s="84"/>
      <c r="KJP180" s="4"/>
      <c r="KJQ180" s="4"/>
      <c r="KJR180" s="4"/>
      <c r="KJS180" s="4"/>
      <c r="KJT180" s="205"/>
      <c r="KJU180" s="70"/>
      <c r="KJV180" s="87"/>
      <c r="KJW180" s="255"/>
      <c r="KJX180" s="126"/>
      <c r="KJY180" s="84"/>
      <c r="KJZ180" s="4"/>
      <c r="KKA180" s="4"/>
      <c r="KKB180" s="4"/>
      <c r="KKC180" s="4"/>
      <c r="KKD180" s="205"/>
      <c r="KKE180" s="70"/>
      <c r="KKF180" s="87"/>
      <c r="KKG180" s="255"/>
      <c r="KKH180" s="126"/>
      <c r="KKI180" s="84"/>
      <c r="KKJ180" s="4"/>
      <c r="KKK180" s="4"/>
      <c r="KKL180" s="4"/>
      <c r="KKM180" s="4"/>
      <c r="KKN180" s="205"/>
      <c r="KKO180" s="70"/>
      <c r="KKP180" s="87"/>
      <c r="KKQ180" s="255"/>
      <c r="KKR180" s="126"/>
      <c r="KKS180" s="84"/>
      <c r="KKT180" s="4"/>
      <c r="KKU180" s="4"/>
      <c r="KKV180" s="4"/>
      <c r="KKW180" s="4"/>
      <c r="KKX180" s="205"/>
      <c r="KKY180" s="70"/>
      <c r="KKZ180" s="87"/>
      <c r="KLA180" s="255"/>
      <c r="KLB180" s="126"/>
      <c r="KLC180" s="84"/>
      <c r="KLD180" s="4"/>
      <c r="KLE180" s="4"/>
      <c r="KLF180" s="4"/>
      <c r="KLG180" s="4"/>
      <c r="KLH180" s="205"/>
      <c r="KLI180" s="70"/>
      <c r="KLJ180" s="87"/>
      <c r="KLK180" s="255"/>
      <c r="KLL180" s="126"/>
      <c r="KLM180" s="84"/>
      <c r="KLN180" s="4"/>
      <c r="KLO180" s="4"/>
      <c r="KLP180" s="4"/>
      <c r="KLQ180" s="4"/>
      <c r="KLR180" s="205"/>
      <c r="KLS180" s="70"/>
      <c r="KLT180" s="87"/>
      <c r="KLU180" s="255"/>
      <c r="KLV180" s="126"/>
      <c r="KLW180" s="84"/>
      <c r="KLX180" s="4"/>
      <c r="KLY180" s="4"/>
      <c r="KLZ180" s="4"/>
      <c r="KMA180" s="4"/>
      <c r="KMB180" s="205"/>
      <c r="KMC180" s="70"/>
      <c r="KMD180" s="87"/>
      <c r="KME180" s="255"/>
      <c r="KMF180" s="126"/>
      <c r="KMG180" s="84"/>
      <c r="KMH180" s="4"/>
      <c r="KMI180" s="4"/>
      <c r="KMJ180" s="4"/>
      <c r="KMK180" s="4"/>
      <c r="KML180" s="205"/>
      <c r="KMM180" s="70"/>
      <c r="KMN180" s="87"/>
      <c r="KMO180" s="255"/>
      <c r="KMP180" s="126"/>
      <c r="KMQ180" s="84"/>
      <c r="KMR180" s="4"/>
      <c r="KMS180" s="4"/>
      <c r="KMT180" s="4"/>
      <c r="KMU180" s="4"/>
      <c r="KMV180" s="205"/>
      <c r="KMW180" s="70"/>
      <c r="KMX180" s="87"/>
      <c r="KMY180" s="255"/>
      <c r="KMZ180" s="126"/>
      <c r="KNA180" s="84"/>
      <c r="KNB180" s="4"/>
      <c r="KNC180" s="4"/>
      <c r="KND180" s="4"/>
      <c r="KNE180" s="4"/>
      <c r="KNF180" s="205"/>
      <c r="KNG180" s="70"/>
      <c r="KNH180" s="87"/>
      <c r="KNI180" s="255"/>
      <c r="KNJ180" s="126"/>
      <c r="KNK180" s="84"/>
      <c r="KNL180" s="4"/>
      <c r="KNM180" s="4"/>
      <c r="KNN180" s="4"/>
      <c r="KNO180" s="4"/>
      <c r="KNP180" s="205"/>
      <c r="KNQ180" s="70"/>
      <c r="KNR180" s="87"/>
      <c r="KNS180" s="255"/>
      <c r="KNT180" s="126"/>
      <c r="KNU180" s="84"/>
      <c r="KNV180" s="4"/>
      <c r="KNW180" s="4"/>
      <c r="KNX180" s="4"/>
      <c r="KNY180" s="4"/>
      <c r="KNZ180" s="205"/>
      <c r="KOA180" s="70"/>
      <c r="KOB180" s="87"/>
      <c r="KOC180" s="255"/>
      <c r="KOD180" s="126"/>
      <c r="KOE180" s="84"/>
      <c r="KOF180" s="4"/>
      <c r="KOG180" s="4"/>
      <c r="KOH180" s="4"/>
      <c r="KOI180" s="4"/>
      <c r="KOJ180" s="205"/>
      <c r="KOK180" s="70"/>
      <c r="KOL180" s="87"/>
      <c r="KOM180" s="255"/>
      <c r="KON180" s="126"/>
      <c r="KOO180" s="84"/>
      <c r="KOP180" s="4"/>
      <c r="KOQ180" s="4"/>
      <c r="KOR180" s="4"/>
      <c r="KOS180" s="4"/>
      <c r="KOT180" s="205"/>
      <c r="KOU180" s="70"/>
      <c r="KOV180" s="87"/>
      <c r="KOW180" s="255"/>
      <c r="KOX180" s="126"/>
      <c r="KOY180" s="84"/>
      <c r="KOZ180" s="4"/>
      <c r="KPA180" s="4"/>
      <c r="KPB180" s="4"/>
      <c r="KPC180" s="4"/>
      <c r="KPD180" s="205"/>
      <c r="KPE180" s="70"/>
      <c r="KPF180" s="87"/>
      <c r="KPG180" s="255"/>
      <c r="KPH180" s="126"/>
      <c r="KPI180" s="84"/>
      <c r="KPJ180" s="4"/>
      <c r="KPK180" s="4"/>
      <c r="KPL180" s="4"/>
      <c r="KPM180" s="4"/>
      <c r="KPN180" s="205"/>
      <c r="KPO180" s="70"/>
      <c r="KPP180" s="87"/>
      <c r="KPQ180" s="255"/>
      <c r="KPR180" s="126"/>
      <c r="KPS180" s="84"/>
      <c r="KPT180" s="4"/>
      <c r="KPU180" s="4"/>
      <c r="KPV180" s="4"/>
      <c r="KPW180" s="4"/>
      <c r="KPX180" s="205"/>
      <c r="KPY180" s="70"/>
      <c r="KPZ180" s="87"/>
      <c r="KQA180" s="255"/>
      <c r="KQB180" s="126"/>
      <c r="KQC180" s="84"/>
      <c r="KQD180" s="4"/>
      <c r="KQE180" s="4"/>
      <c r="KQF180" s="4"/>
      <c r="KQG180" s="4"/>
      <c r="KQH180" s="205"/>
      <c r="KQI180" s="70"/>
      <c r="KQJ180" s="87"/>
      <c r="KQK180" s="255"/>
      <c r="KQL180" s="126"/>
      <c r="KQM180" s="84"/>
      <c r="KQN180" s="4"/>
      <c r="KQO180" s="4"/>
      <c r="KQP180" s="4"/>
      <c r="KQQ180" s="4"/>
      <c r="KQR180" s="205"/>
      <c r="KQS180" s="70"/>
      <c r="KQT180" s="87"/>
      <c r="KQU180" s="255"/>
      <c r="KQV180" s="126"/>
      <c r="KQW180" s="84"/>
      <c r="KQX180" s="4"/>
      <c r="KQY180" s="4"/>
      <c r="KQZ180" s="4"/>
      <c r="KRA180" s="4"/>
      <c r="KRB180" s="205"/>
      <c r="KRC180" s="70"/>
      <c r="KRD180" s="87"/>
      <c r="KRE180" s="255"/>
      <c r="KRF180" s="126"/>
      <c r="KRG180" s="84"/>
      <c r="KRH180" s="4"/>
      <c r="KRI180" s="4"/>
      <c r="KRJ180" s="4"/>
      <c r="KRK180" s="4"/>
      <c r="KRL180" s="205"/>
      <c r="KRM180" s="70"/>
      <c r="KRN180" s="87"/>
      <c r="KRO180" s="255"/>
      <c r="KRP180" s="126"/>
      <c r="KRQ180" s="84"/>
      <c r="KRR180" s="4"/>
      <c r="KRS180" s="4"/>
      <c r="KRT180" s="4"/>
      <c r="KRU180" s="4"/>
      <c r="KRV180" s="205"/>
      <c r="KRW180" s="70"/>
      <c r="KRX180" s="87"/>
      <c r="KRY180" s="255"/>
      <c r="KRZ180" s="126"/>
      <c r="KSA180" s="84"/>
      <c r="KSB180" s="4"/>
      <c r="KSC180" s="4"/>
      <c r="KSD180" s="4"/>
      <c r="KSE180" s="4"/>
      <c r="KSF180" s="205"/>
      <c r="KSG180" s="70"/>
      <c r="KSH180" s="87"/>
      <c r="KSI180" s="255"/>
      <c r="KSJ180" s="126"/>
      <c r="KSK180" s="84"/>
      <c r="KSL180" s="4"/>
      <c r="KSM180" s="4"/>
      <c r="KSN180" s="4"/>
      <c r="KSO180" s="4"/>
      <c r="KSP180" s="205"/>
      <c r="KSQ180" s="70"/>
      <c r="KSR180" s="87"/>
      <c r="KSS180" s="255"/>
      <c r="KST180" s="126"/>
      <c r="KSU180" s="84"/>
      <c r="KSV180" s="4"/>
      <c r="KSW180" s="4"/>
      <c r="KSX180" s="4"/>
      <c r="KSY180" s="4"/>
      <c r="KSZ180" s="205"/>
      <c r="KTA180" s="70"/>
      <c r="KTB180" s="87"/>
      <c r="KTC180" s="255"/>
      <c r="KTD180" s="126"/>
      <c r="KTE180" s="84"/>
      <c r="KTF180" s="4"/>
      <c r="KTG180" s="4"/>
      <c r="KTH180" s="4"/>
      <c r="KTI180" s="4"/>
      <c r="KTJ180" s="205"/>
      <c r="KTK180" s="70"/>
      <c r="KTL180" s="87"/>
      <c r="KTM180" s="255"/>
      <c r="KTN180" s="126"/>
      <c r="KTO180" s="84"/>
      <c r="KTP180" s="4"/>
      <c r="KTQ180" s="4"/>
      <c r="KTR180" s="4"/>
      <c r="KTS180" s="4"/>
      <c r="KTT180" s="205"/>
      <c r="KTU180" s="70"/>
      <c r="KTV180" s="87"/>
      <c r="KTW180" s="255"/>
      <c r="KTX180" s="126"/>
      <c r="KTY180" s="84"/>
      <c r="KTZ180" s="4"/>
      <c r="KUA180" s="4"/>
      <c r="KUB180" s="4"/>
      <c r="KUC180" s="4"/>
      <c r="KUD180" s="205"/>
      <c r="KUE180" s="70"/>
      <c r="KUF180" s="87"/>
      <c r="KUG180" s="255"/>
      <c r="KUH180" s="126"/>
      <c r="KUI180" s="84"/>
      <c r="KUJ180" s="4"/>
      <c r="KUK180" s="4"/>
      <c r="KUL180" s="4"/>
      <c r="KUM180" s="4"/>
      <c r="KUN180" s="205"/>
      <c r="KUO180" s="70"/>
      <c r="KUP180" s="87"/>
      <c r="KUQ180" s="255"/>
      <c r="KUR180" s="126"/>
      <c r="KUS180" s="84"/>
      <c r="KUT180" s="4"/>
      <c r="KUU180" s="4"/>
      <c r="KUV180" s="4"/>
      <c r="KUW180" s="4"/>
      <c r="KUX180" s="205"/>
      <c r="KUY180" s="70"/>
      <c r="KUZ180" s="87"/>
      <c r="KVA180" s="255"/>
      <c r="KVB180" s="126"/>
      <c r="KVC180" s="84"/>
      <c r="KVD180" s="4"/>
      <c r="KVE180" s="4"/>
      <c r="KVF180" s="4"/>
      <c r="KVG180" s="4"/>
      <c r="KVH180" s="205"/>
      <c r="KVI180" s="70"/>
      <c r="KVJ180" s="87"/>
      <c r="KVK180" s="255"/>
      <c r="KVL180" s="126"/>
      <c r="KVM180" s="84"/>
      <c r="KVN180" s="4"/>
      <c r="KVO180" s="4"/>
      <c r="KVP180" s="4"/>
      <c r="KVQ180" s="4"/>
      <c r="KVR180" s="205"/>
      <c r="KVS180" s="70"/>
      <c r="KVT180" s="87"/>
      <c r="KVU180" s="255"/>
      <c r="KVV180" s="126"/>
      <c r="KVW180" s="84"/>
      <c r="KVX180" s="4"/>
      <c r="KVY180" s="4"/>
      <c r="KVZ180" s="4"/>
      <c r="KWA180" s="4"/>
      <c r="KWB180" s="205"/>
      <c r="KWC180" s="70"/>
      <c r="KWD180" s="87"/>
      <c r="KWE180" s="255"/>
      <c r="KWF180" s="126"/>
      <c r="KWG180" s="84"/>
      <c r="KWH180" s="4"/>
      <c r="KWI180" s="4"/>
      <c r="KWJ180" s="4"/>
      <c r="KWK180" s="4"/>
      <c r="KWL180" s="205"/>
      <c r="KWM180" s="70"/>
      <c r="KWN180" s="87"/>
      <c r="KWO180" s="255"/>
      <c r="KWP180" s="126"/>
      <c r="KWQ180" s="84"/>
      <c r="KWR180" s="4"/>
      <c r="KWS180" s="4"/>
      <c r="KWT180" s="4"/>
      <c r="KWU180" s="4"/>
      <c r="KWV180" s="205"/>
      <c r="KWW180" s="70"/>
      <c r="KWX180" s="87"/>
      <c r="KWY180" s="255"/>
      <c r="KWZ180" s="126"/>
      <c r="KXA180" s="84"/>
      <c r="KXB180" s="4"/>
      <c r="KXC180" s="4"/>
      <c r="KXD180" s="4"/>
      <c r="KXE180" s="4"/>
      <c r="KXF180" s="205"/>
      <c r="KXG180" s="70"/>
      <c r="KXH180" s="87"/>
      <c r="KXI180" s="255"/>
      <c r="KXJ180" s="126"/>
      <c r="KXK180" s="84"/>
      <c r="KXL180" s="4"/>
      <c r="KXM180" s="4"/>
      <c r="KXN180" s="4"/>
      <c r="KXO180" s="4"/>
      <c r="KXP180" s="205"/>
      <c r="KXQ180" s="70"/>
      <c r="KXR180" s="87"/>
      <c r="KXS180" s="255"/>
      <c r="KXT180" s="126"/>
      <c r="KXU180" s="84"/>
      <c r="KXV180" s="4"/>
      <c r="KXW180" s="4"/>
      <c r="KXX180" s="4"/>
      <c r="KXY180" s="4"/>
      <c r="KXZ180" s="205"/>
      <c r="KYA180" s="70"/>
      <c r="KYB180" s="87"/>
      <c r="KYC180" s="255"/>
      <c r="KYD180" s="126"/>
      <c r="KYE180" s="84"/>
      <c r="KYF180" s="4"/>
      <c r="KYG180" s="4"/>
      <c r="KYH180" s="4"/>
      <c r="KYI180" s="4"/>
      <c r="KYJ180" s="205"/>
      <c r="KYK180" s="70"/>
      <c r="KYL180" s="87"/>
      <c r="KYM180" s="255"/>
      <c r="KYN180" s="126"/>
      <c r="KYO180" s="84"/>
      <c r="KYP180" s="4"/>
      <c r="KYQ180" s="4"/>
      <c r="KYR180" s="4"/>
      <c r="KYS180" s="4"/>
      <c r="KYT180" s="205"/>
      <c r="KYU180" s="70"/>
      <c r="KYV180" s="87"/>
      <c r="KYW180" s="255"/>
      <c r="KYX180" s="126"/>
      <c r="KYY180" s="84"/>
      <c r="KYZ180" s="4"/>
      <c r="KZA180" s="4"/>
      <c r="KZB180" s="4"/>
      <c r="KZC180" s="4"/>
      <c r="KZD180" s="205"/>
      <c r="KZE180" s="70"/>
      <c r="KZF180" s="87"/>
      <c r="KZG180" s="255"/>
      <c r="KZH180" s="126"/>
      <c r="KZI180" s="84"/>
      <c r="KZJ180" s="4"/>
      <c r="KZK180" s="4"/>
      <c r="KZL180" s="4"/>
      <c r="KZM180" s="4"/>
      <c r="KZN180" s="205"/>
      <c r="KZO180" s="70"/>
      <c r="KZP180" s="87"/>
      <c r="KZQ180" s="255"/>
      <c r="KZR180" s="126"/>
      <c r="KZS180" s="84"/>
      <c r="KZT180" s="4"/>
      <c r="KZU180" s="4"/>
      <c r="KZV180" s="4"/>
      <c r="KZW180" s="4"/>
      <c r="KZX180" s="205"/>
      <c r="KZY180" s="70"/>
      <c r="KZZ180" s="87"/>
      <c r="LAA180" s="255"/>
      <c r="LAB180" s="126"/>
      <c r="LAC180" s="84"/>
      <c r="LAD180" s="4"/>
      <c r="LAE180" s="4"/>
      <c r="LAF180" s="4"/>
      <c r="LAG180" s="4"/>
      <c r="LAH180" s="205"/>
      <c r="LAI180" s="70"/>
      <c r="LAJ180" s="87"/>
      <c r="LAK180" s="255"/>
      <c r="LAL180" s="126"/>
      <c r="LAM180" s="84"/>
      <c r="LAN180" s="4"/>
      <c r="LAO180" s="4"/>
      <c r="LAP180" s="4"/>
      <c r="LAQ180" s="4"/>
      <c r="LAR180" s="205"/>
      <c r="LAS180" s="70"/>
      <c r="LAT180" s="87"/>
      <c r="LAU180" s="255"/>
      <c r="LAV180" s="126"/>
      <c r="LAW180" s="84"/>
      <c r="LAX180" s="4"/>
      <c r="LAY180" s="4"/>
      <c r="LAZ180" s="4"/>
      <c r="LBA180" s="4"/>
      <c r="LBB180" s="205"/>
      <c r="LBC180" s="70"/>
      <c r="LBD180" s="87"/>
      <c r="LBE180" s="255"/>
      <c r="LBF180" s="126"/>
      <c r="LBG180" s="84"/>
      <c r="LBH180" s="4"/>
      <c r="LBI180" s="4"/>
      <c r="LBJ180" s="4"/>
      <c r="LBK180" s="4"/>
      <c r="LBL180" s="205"/>
      <c r="LBM180" s="70"/>
      <c r="LBN180" s="87"/>
      <c r="LBO180" s="255"/>
      <c r="LBP180" s="126"/>
      <c r="LBQ180" s="84"/>
      <c r="LBR180" s="4"/>
      <c r="LBS180" s="4"/>
      <c r="LBT180" s="4"/>
      <c r="LBU180" s="4"/>
      <c r="LBV180" s="205"/>
      <c r="LBW180" s="70"/>
      <c r="LBX180" s="87"/>
      <c r="LBY180" s="255"/>
      <c r="LBZ180" s="126"/>
      <c r="LCA180" s="84"/>
      <c r="LCB180" s="4"/>
      <c r="LCC180" s="4"/>
      <c r="LCD180" s="4"/>
      <c r="LCE180" s="4"/>
      <c r="LCF180" s="205"/>
      <c r="LCG180" s="70"/>
      <c r="LCH180" s="87"/>
      <c r="LCI180" s="255"/>
      <c r="LCJ180" s="126"/>
      <c r="LCK180" s="84"/>
      <c r="LCL180" s="4"/>
      <c r="LCM180" s="4"/>
      <c r="LCN180" s="4"/>
      <c r="LCO180" s="4"/>
      <c r="LCP180" s="205"/>
      <c r="LCQ180" s="70"/>
      <c r="LCR180" s="87"/>
      <c r="LCS180" s="255"/>
      <c r="LCT180" s="126"/>
      <c r="LCU180" s="84"/>
      <c r="LCV180" s="4"/>
      <c r="LCW180" s="4"/>
      <c r="LCX180" s="4"/>
      <c r="LCY180" s="4"/>
      <c r="LCZ180" s="205"/>
      <c r="LDA180" s="70"/>
      <c r="LDB180" s="87"/>
      <c r="LDC180" s="255"/>
      <c r="LDD180" s="126"/>
      <c r="LDE180" s="84"/>
      <c r="LDF180" s="4"/>
      <c r="LDG180" s="4"/>
      <c r="LDH180" s="4"/>
      <c r="LDI180" s="4"/>
      <c r="LDJ180" s="205"/>
      <c r="LDK180" s="70"/>
      <c r="LDL180" s="87"/>
      <c r="LDM180" s="255"/>
      <c r="LDN180" s="126"/>
      <c r="LDO180" s="84"/>
      <c r="LDP180" s="4"/>
      <c r="LDQ180" s="4"/>
      <c r="LDR180" s="4"/>
      <c r="LDS180" s="4"/>
      <c r="LDT180" s="205"/>
      <c r="LDU180" s="70"/>
      <c r="LDV180" s="87"/>
      <c r="LDW180" s="255"/>
      <c r="LDX180" s="126"/>
      <c r="LDY180" s="84"/>
      <c r="LDZ180" s="4"/>
      <c r="LEA180" s="4"/>
      <c r="LEB180" s="4"/>
      <c r="LEC180" s="4"/>
      <c r="LED180" s="205"/>
      <c r="LEE180" s="70"/>
      <c r="LEF180" s="87"/>
      <c r="LEG180" s="255"/>
      <c r="LEH180" s="126"/>
      <c r="LEI180" s="84"/>
      <c r="LEJ180" s="4"/>
      <c r="LEK180" s="4"/>
      <c r="LEL180" s="4"/>
      <c r="LEM180" s="4"/>
      <c r="LEN180" s="205"/>
      <c r="LEO180" s="70"/>
      <c r="LEP180" s="87"/>
      <c r="LEQ180" s="255"/>
      <c r="LER180" s="126"/>
      <c r="LES180" s="84"/>
      <c r="LET180" s="4"/>
      <c r="LEU180" s="4"/>
      <c r="LEV180" s="4"/>
      <c r="LEW180" s="4"/>
      <c r="LEX180" s="205"/>
      <c r="LEY180" s="70"/>
      <c r="LEZ180" s="87"/>
      <c r="LFA180" s="255"/>
      <c r="LFB180" s="126"/>
      <c r="LFC180" s="84"/>
      <c r="LFD180" s="4"/>
      <c r="LFE180" s="4"/>
      <c r="LFF180" s="4"/>
      <c r="LFG180" s="4"/>
      <c r="LFH180" s="205"/>
      <c r="LFI180" s="70"/>
      <c r="LFJ180" s="87"/>
      <c r="LFK180" s="255"/>
      <c r="LFL180" s="126"/>
      <c r="LFM180" s="84"/>
      <c r="LFN180" s="4"/>
      <c r="LFO180" s="4"/>
      <c r="LFP180" s="4"/>
      <c r="LFQ180" s="4"/>
      <c r="LFR180" s="205"/>
      <c r="LFS180" s="70"/>
      <c r="LFT180" s="87"/>
      <c r="LFU180" s="255"/>
      <c r="LFV180" s="126"/>
      <c r="LFW180" s="84"/>
      <c r="LFX180" s="4"/>
      <c r="LFY180" s="4"/>
      <c r="LFZ180" s="4"/>
      <c r="LGA180" s="4"/>
      <c r="LGB180" s="205"/>
      <c r="LGC180" s="70"/>
      <c r="LGD180" s="87"/>
      <c r="LGE180" s="255"/>
      <c r="LGF180" s="126"/>
      <c r="LGG180" s="84"/>
      <c r="LGH180" s="4"/>
      <c r="LGI180" s="4"/>
      <c r="LGJ180" s="4"/>
      <c r="LGK180" s="4"/>
      <c r="LGL180" s="205"/>
      <c r="LGM180" s="70"/>
      <c r="LGN180" s="87"/>
      <c r="LGO180" s="255"/>
      <c r="LGP180" s="126"/>
      <c r="LGQ180" s="84"/>
      <c r="LGR180" s="4"/>
      <c r="LGS180" s="4"/>
      <c r="LGT180" s="4"/>
      <c r="LGU180" s="4"/>
      <c r="LGV180" s="205"/>
      <c r="LGW180" s="70"/>
      <c r="LGX180" s="87"/>
      <c r="LGY180" s="255"/>
      <c r="LGZ180" s="126"/>
      <c r="LHA180" s="84"/>
      <c r="LHB180" s="4"/>
      <c r="LHC180" s="4"/>
      <c r="LHD180" s="4"/>
      <c r="LHE180" s="4"/>
      <c r="LHF180" s="205"/>
      <c r="LHG180" s="70"/>
      <c r="LHH180" s="87"/>
      <c r="LHI180" s="255"/>
      <c r="LHJ180" s="126"/>
      <c r="LHK180" s="84"/>
      <c r="LHL180" s="4"/>
      <c r="LHM180" s="4"/>
      <c r="LHN180" s="4"/>
      <c r="LHO180" s="4"/>
      <c r="LHP180" s="205"/>
      <c r="LHQ180" s="70"/>
      <c r="LHR180" s="87"/>
      <c r="LHS180" s="255"/>
      <c r="LHT180" s="126"/>
      <c r="LHU180" s="84"/>
      <c r="LHV180" s="4"/>
      <c r="LHW180" s="4"/>
      <c r="LHX180" s="4"/>
      <c r="LHY180" s="4"/>
      <c r="LHZ180" s="205"/>
      <c r="LIA180" s="70"/>
      <c r="LIB180" s="87"/>
      <c r="LIC180" s="255"/>
      <c r="LID180" s="126"/>
      <c r="LIE180" s="84"/>
      <c r="LIF180" s="4"/>
      <c r="LIG180" s="4"/>
      <c r="LIH180" s="4"/>
      <c r="LII180" s="4"/>
      <c r="LIJ180" s="205"/>
      <c r="LIK180" s="70"/>
      <c r="LIL180" s="87"/>
      <c r="LIM180" s="255"/>
      <c r="LIN180" s="126"/>
      <c r="LIO180" s="84"/>
      <c r="LIP180" s="4"/>
      <c r="LIQ180" s="4"/>
      <c r="LIR180" s="4"/>
      <c r="LIS180" s="4"/>
      <c r="LIT180" s="205"/>
      <c r="LIU180" s="70"/>
      <c r="LIV180" s="87"/>
      <c r="LIW180" s="255"/>
      <c r="LIX180" s="126"/>
      <c r="LIY180" s="84"/>
      <c r="LIZ180" s="4"/>
      <c r="LJA180" s="4"/>
      <c r="LJB180" s="4"/>
      <c r="LJC180" s="4"/>
      <c r="LJD180" s="205"/>
      <c r="LJE180" s="70"/>
      <c r="LJF180" s="87"/>
      <c r="LJG180" s="255"/>
      <c r="LJH180" s="126"/>
      <c r="LJI180" s="84"/>
      <c r="LJJ180" s="4"/>
      <c r="LJK180" s="4"/>
      <c r="LJL180" s="4"/>
      <c r="LJM180" s="4"/>
      <c r="LJN180" s="205"/>
      <c r="LJO180" s="70"/>
      <c r="LJP180" s="87"/>
      <c r="LJQ180" s="255"/>
      <c r="LJR180" s="126"/>
      <c r="LJS180" s="84"/>
      <c r="LJT180" s="4"/>
      <c r="LJU180" s="4"/>
      <c r="LJV180" s="4"/>
      <c r="LJW180" s="4"/>
      <c r="LJX180" s="205"/>
      <c r="LJY180" s="70"/>
      <c r="LJZ180" s="87"/>
      <c r="LKA180" s="255"/>
      <c r="LKB180" s="126"/>
      <c r="LKC180" s="84"/>
      <c r="LKD180" s="4"/>
      <c r="LKE180" s="4"/>
      <c r="LKF180" s="4"/>
      <c r="LKG180" s="4"/>
      <c r="LKH180" s="205"/>
      <c r="LKI180" s="70"/>
      <c r="LKJ180" s="87"/>
      <c r="LKK180" s="255"/>
      <c r="LKL180" s="126"/>
      <c r="LKM180" s="84"/>
      <c r="LKN180" s="4"/>
      <c r="LKO180" s="4"/>
      <c r="LKP180" s="4"/>
      <c r="LKQ180" s="4"/>
      <c r="LKR180" s="205"/>
      <c r="LKS180" s="70"/>
      <c r="LKT180" s="87"/>
      <c r="LKU180" s="255"/>
      <c r="LKV180" s="126"/>
      <c r="LKW180" s="84"/>
      <c r="LKX180" s="4"/>
      <c r="LKY180" s="4"/>
      <c r="LKZ180" s="4"/>
      <c r="LLA180" s="4"/>
      <c r="LLB180" s="205"/>
      <c r="LLC180" s="70"/>
      <c r="LLD180" s="87"/>
      <c r="LLE180" s="255"/>
      <c r="LLF180" s="126"/>
      <c r="LLG180" s="84"/>
      <c r="LLH180" s="4"/>
      <c r="LLI180" s="4"/>
      <c r="LLJ180" s="4"/>
      <c r="LLK180" s="4"/>
      <c r="LLL180" s="205"/>
      <c r="LLM180" s="70"/>
      <c r="LLN180" s="87"/>
      <c r="LLO180" s="255"/>
      <c r="LLP180" s="126"/>
      <c r="LLQ180" s="84"/>
      <c r="LLR180" s="4"/>
      <c r="LLS180" s="4"/>
      <c r="LLT180" s="4"/>
      <c r="LLU180" s="4"/>
      <c r="LLV180" s="205"/>
      <c r="LLW180" s="70"/>
      <c r="LLX180" s="87"/>
      <c r="LLY180" s="255"/>
      <c r="LLZ180" s="126"/>
      <c r="LMA180" s="84"/>
      <c r="LMB180" s="4"/>
      <c r="LMC180" s="4"/>
      <c r="LMD180" s="4"/>
      <c r="LME180" s="4"/>
      <c r="LMF180" s="205"/>
      <c r="LMG180" s="70"/>
      <c r="LMH180" s="87"/>
      <c r="LMI180" s="255"/>
      <c r="LMJ180" s="126"/>
      <c r="LMK180" s="84"/>
      <c r="LML180" s="4"/>
      <c r="LMM180" s="4"/>
      <c r="LMN180" s="4"/>
      <c r="LMO180" s="4"/>
      <c r="LMP180" s="205"/>
      <c r="LMQ180" s="70"/>
      <c r="LMR180" s="87"/>
      <c r="LMS180" s="255"/>
      <c r="LMT180" s="126"/>
      <c r="LMU180" s="84"/>
      <c r="LMV180" s="4"/>
      <c r="LMW180" s="4"/>
      <c r="LMX180" s="4"/>
      <c r="LMY180" s="4"/>
      <c r="LMZ180" s="205"/>
      <c r="LNA180" s="70"/>
      <c r="LNB180" s="87"/>
      <c r="LNC180" s="255"/>
      <c r="LND180" s="126"/>
      <c r="LNE180" s="84"/>
      <c r="LNF180" s="4"/>
      <c r="LNG180" s="4"/>
      <c r="LNH180" s="4"/>
      <c r="LNI180" s="4"/>
      <c r="LNJ180" s="205"/>
      <c r="LNK180" s="70"/>
      <c r="LNL180" s="87"/>
      <c r="LNM180" s="255"/>
      <c r="LNN180" s="126"/>
      <c r="LNO180" s="84"/>
      <c r="LNP180" s="4"/>
      <c r="LNQ180" s="4"/>
      <c r="LNR180" s="4"/>
      <c r="LNS180" s="4"/>
      <c r="LNT180" s="205"/>
      <c r="LNU180" s="70"/>
      <c r="LNV180" s="87"/>
      <c r="LNW180" s="255"/>
      <c r="LNX180" s="126"/>
      <c r="LNY180" s="84"/>
      <c r="LNZ180" s="4"/>
      <c r="LOA180" s="4"/>
      <c r="LOB180" s="4"/>
      <c r="LOC180" s="4"/>
      <c r="LOD180" s="205"/>
      <c r="LOE180" s="70"/>
      <c r="LOF180" s="87"/>
      <c r="LOG180" s="255"/>
      <c r="LOH180" s="126"/>
      <c r="LOI180" s="84"/>
      <c r="LOJ180" s="4"/>
      <c r="LOK180" s="4"/>
      <c r="LOL180" s="4"/>
      <c r="LOM180" s="4"/>
      <c r="LON180" s="205"/>
      <c r="LOO180" s="70"/>
      <c r="LOP180" s="87"/>
      <c r="LOQ180" s="255"/>
      <c r="LOR180" s="126"/>
      <c r="LOS180" s="84"/>
      <c r="LOT180" s="4"/>
      <c r="LOU180" s="4"/>
      <c r="LOV180" s="4"/>
      <c r="LOW180" s="4"/>
      <c r="LOX180" s="205"/>
      <c r="LOY180" s="70"/>
      <c r="LOZ180" s="87"/>
      <c r="LPA180" s="255"/>
      <c r="LPB180" s="126"/>
      <c r="LPC180" s="84"/>
      <c r="LPD180" s="4"/>
      <c r="LPE180" s="4"/>
      <c r="LPF180" s="4"/>
      <c r="LPG180" s="4"/>
      <c r="LPH180" s="205"/>
      <c r="LPI180" s="70"/>
      <c r="LPJ180" s="87"/>
      <c r="LPK180" s="255"/>
      <c r="LPL180" s="126"/>
      <c r="LPM180" s="84"/>
      <c r="LPN180" s="4"/>
      <c r="LPO180" s="4"/>
      <c r="LPP180" s="4"/>
      <c r="LPQ180" s="4"/>
      <c r="LPR180" s="205"/>
      <c r="LPS180" s="70"/>
      <c r="LPT180" s="87"/>
      <c r="LPU180" s="255"/>
      <c r="LPV180" s="126"/>
      <c r="LPW180" s="84"/>
      <c r="LPX180" s="4"/>
      <c r="LPY180" s="4"/>
      <c r="LPZ180" s="4"/>
      <c r="LQA180" s="4"/>
      <c r="LQB180" s="205"/>
      <c r="LQC180" s="70"/>
      <c r="LQD180" s="87"/>
      <c r="LQE180" s="255"/>
      <c r="LQF180" s="126"/>
      <c r="LQG180" s="84"/>
      <c r="LQH180" s="4"/>
      <c r="LQI180" s="4"/>
      <c r="LQJ180" s="4"/>
      <c r="LQK180" s="4"/>
      <c r="LQL180" s="205"/>
      <c r="LQM180" s="70"/>
      <c r="LQN180" s="87"/>
      <c r="LQO180" s="255"/>
      <c r="LQP180" s="126"/>
      <c r="LQQ180" s="84"/>
      <c r="LQR180" s="4"/>
      <c r="LQS180" s="4"/>
      <c r="LQT180" s="4"/>
      <c r="LQU180" s="4"/>
      <c r="LQV180" s="205"/>
      <c r="LQW180" s="70"/>
      <c r="LQX180" s="87"/>
      <c r="LQY180" s="255"/>
      <c r="LQZ180" s="126"/>
      <c r="LRA180" s="84"/>
      <c r="LRB180" s="4"/>
      <c r="LRC180" s="4"/>
      <c r="LRD180" s="4"/>
      <c r="LRE180" s="4"/>
      <c r="LRF180" s="205"/>
      <c r="LRG180" s="70"/>
      <c r="LRH180" s="87"/>
      <c r="LRI180" s="255"/>
      <c r="LRJ180" s="126"/>
      <c r="LRK180" s="84"/>
      <c r="LRL180" s="4"/>
      <c r="LRM180" s="4"/>
      <c r="LRN180" s="4"/>
      <c r="LRO180" s="4"/>
      <c r="LRP180" s="205"/>
      <c r="LRQ180" s="70"/>
      <c r="LRR180" s="87"/>
      <c r="LRS180" s="255"/>
      <c r="LRT180" s="126"/>
      <c r="LRU180" s="84"/>
      <c r="LRV180" s="4"/>
      <c r="LRW180" s="4"/>
      <c r="LRX180" s="4"/>
      <c r="LRY180" s="4"/>
      <c r="LRZ180" s="205"/>
      <c r="LSA180" s="70"/>
      <c r="LSB180" s="87"/>
      <c r="LSC180" s="255"/>
      <c r="LSD180" s="126"/>
      <c r="LSE180" s="84"/>
      <c r="LSF180" s="4"/>
      <c r="LSG180" s="4"/>
      <c r="LSH180" s="4"/>
      <c r="LSI180" s="4"/>
      <c r="LSJ180" s="205"/>
      <c r="LSK180" s="70"/>
      <c r="LSL180" s="87"/>
      <c r="LSM180" s="255"/>
      <c r="LSN180" s="126"/>
      <c r="LSO180" s="84"/>
      <c r="LSP180" s="4"/>
      <c r="LSQ180" s="4"/>
      <c r="LSR180" s="4"/>
      <c r="LSS180" s="4"/>
      <c r="LST180" s="205"/>
      <c r="LSU180" s="70"/>
      <c r="LSV180" s="87"/>
      <c r="LSW180" s="255"/>
      <c r="LSX180" s="126"/>
      <c r="LSY180" s="84"/>
      <c r="LSZ180" s="4"/>
      <c r="LTA180" s="4"/>
      <c r="LTB180" s="4"/>
      <c r="LTC180" s="4"/>
      <c r="LTD180" s="205"/>
      <c r="LTE180" s="70"/>
      <c r="LTF180" s="87"/>
      <c r="LTG180" s="255"/>
      <c r="LTH180" s="126"/>
      <c r="LTI180" s="84"/>
      <c r="LTJ180" s="4"/>
      <c r="LTK180" s="4"/>
      <c r="LTL180" s="4"/>
      <c r="LTM180" s="4"/>
      <c r="LTN180" s="205"/>
      <c r="LTO180" s="70"/>
      <c r="LTP180" s="87"/>
      <c r="LTQ180" s="255"/>
      <c r="LTR180" s="126"/>
      <c r="LTS180" s="84"/>
      <c r="LTT180" s="4"/>
      <c r="LTU180" s="4"/>
      <c r="LTV180" s="4"/>
      <c r="LTW180" s="4"/>
      <c r="LTX180" s="205"/>
      <c r="LTY180" s="70"/>
      <c r="LTZ180" s="87"/>
      <c r="LUA180" s="255"/>
      <c r="LUB180" s="126"/>
      <c r="LUC180" s="84"/>
      <c r="LUD180" s="4"/>
      <c r="LUE180" s="4"/>
      <c r="LUF180" s="4"/>
      <c r="LUG180" s="4"/>
      <c r="LUH180" s="205"/>
      <c r="LUI180" s="70"/>
      <c r="LUJ180" s="87"/>
      <c r="LUK180" s="255"/>
      <c r="LUL180" s="126"/>
      <c r="LUM180" s="84"/>
      <c r="LUN180" s="4"/>
      <c r="LUO180" s="4"/>
      <c r="LUP180" s="4"/>
      <c r="LUQ180" s="4"/>
      <c r="LUR180" s="205"/>
      <c r="LUS180" s="70"/>
      <c r="LUT180" s="87"/>
      <c r="LUU180" s="255"/>
      <c r="LUV180" s="126"/>
      <c r="LUW180" s="84"/>
      <c r="LUX180" s="4"/>
      <c r="LUY180" s="4"/>
      <c r="LUZ180" s="4"/>
      <c r="LVA180" s="4"/>
      <c r="LVB180" s="205"/>
      <c r="LVC180" s="70"/>
      <c r="LVD180" s="87"/>
      <c r="LVE180" s="255"/>
      <c r="LVF180" s="126"/>
      <c r="LVG180" s="84"/>
      <c r="LVH180" s="4"/>
      <c r="LVI180" s="4"/>
      <c r="LVJ180" s="4"/>
      <c r="LVK180" s="4"/>
      <c r="LVL180" s="205"/>
      <c r="LVM180" s="70"/>
      <c r="LVN180" s="87"/>
      <c r="LVO180" s="255"/>
      <c r="LVP180" s="126"/>
      <c r="LVQ180" s="84"/>
      <c r="LVR180" s="4"/>
      <c r="LVS180" s="4"/>
      <c r="LVT180" s="4"/>
      <c r="LVU180" s="4"/>
      <c r="LVV180" s="205"/>
      <c r="LVW180" s="70"/>
      <c r="LVX180" s="87"/>
      <c r="LVY180" s="255"/>
      <c r="LVZ180" s="126"/>
      <c r="LWA180" s="84"/>
      <c r="LWB180" s="4"/>
      <c r="LWC180" s="4"/>
      <c r="LWD180" s="4"/>
      <c r="LWE180" s="4"/>
      <c r="LWF180" s="205"/>
      <c r="LWG180" s="70"/>
      <c r="LWH180" s="87"/>
      <c r="LWI180" s="255"/>
      <c r="LWJ180" s="126"/>
      <c r="LWK180" s="84"/>
      <c r="LWL180" s="4"/>
      <c r="LWM180" s="4"/>
      <c r="LWN180" s="4"/>
      <c r="LWO180" s="4"/>
      <c r="LWP180" s="205"/>
      <c r="LWQ180" s="70"/>
      <c r="LWR180" s="87"/>
      <c r="LWS180" s="255"/>
      <c r="LWT180" s="126"/>
      <c r="LWU180" s="84"/>
      <c r="LWV180" s="4"/>
      <c r="LWW180" s="4"/>
      <c r="LWX180" s="4"/>
      <c r="LWY180" s="4"/>
      <c r="LWZ180" s="205"/>
      <c r="LXA180" s="70"/>
      <c r="LXB180" s="87"/>
      <c r="LXC180" s="255"/>
      <c r="LXD180" s="126"/>
      <c r="LXE180" s="84"/>
      <c r="LXF180" s="4"/>
      <c r="LXG180" s="4"/>
      <c r="LXH180" s="4"/>
      <c r="LXI180" s="4"/>
      <c r="LXJ180" s="205"/>
      <c r="LXK180" s="70"/>
      <c r="LXL180" s="87"/>
      <c r="LXM180" s="255"/>
      <c r="LXN180" s="126"/>
      <c r="LXO180" s="84"/>
      <c r="LXP180" s="4"/>
      <c r="LXQ180" s="4"/>
      <c r="LXR180" s="4"/>
      <c r="LXS180" s="4"/>
      <c r="LXT180" s="205"/>
      <c r="LXU180" s="70"/>
      <c r="LXV180" s="87"/>
      <c r="LXW180" s="255"/>
      <c r="LXX180" s="126"/>
      <c r="LXY180" s="84"/>
      <c r="LXZ180" s="4"/>
      <c r="LYA180" s="4"/>
      <c r="LYB180" s="4"/>
      <c r="LYC180" s="4"/>
      <c r="LYD180" s="205"/>
      <c r="LYE180" s="70"/>
      <c r="LYF180" s="87"/>
      <c r="LYG180" s="255"/>
      <c r="LYH180" s="126"/>
      <c r="LYI180" s="84"/>
      <c r="LYJ180" s="4"/>
      <c r="LYK180" s="4"/>
      <c r="LYL180" s="4"/>
      <c r="LYM180" s="4"/>
      <c r="LYN180" s="205"/>
      <c r="LYO180" s="70"/>
      <c r="LYP180" s="87"/>
      <c r="LYQ180" s="255"/>
      <c r="LYR180" s="126"/>
      <c r="LYS180" s="84"/>
      <c r="LYT180" s="4"/>
      <c r="LYU180" s="4"/>
      <c r="LYV180" s="4"/>
      <c r="LYW180" s="4"/>
      <c r="LYX180" s="205"/>
      <c r="LYY180" s="70"/>
      <c r="LYZ180" s="87"/>
      <c r="LZA180" s="255"/>
      <c r="LZB180" s="126"/>
      <c r="LZC180" s="84"/>
      <c r="LZD180" s="4"/>
      <c r="LZE180" s="4"/>
      <c r="LZF180" s="4"/>
      <c r="LZG180" s="4"/>
      <c r="LZH180" s="205"/>
      <c r="LZI180" s="70"/>
      <c r="LZJ180" s="87"/>
      <c r="LZK180" s="255"/>
      <c r="LZL180" s="126"/>
      <c r="LZM180" s="84"/>
      <c r="LZN180" s="4"/>
      <c r="LZO180" s="4"/>
      <c r="LZP180" s="4"/>
      <c r="LZQ180" s="4"/>
      <c r="LZR180" s="205"/>
      <c r="LZS180" s="70"/>
      <c r="LZT180" s="87"/>
      <c r="LZU180" s="255"/>
      <c r="LZV180" s="126"/>
      <c r="LZW180" s="84"/>
      <c r="LZX180" s="4"/>
      <c r="LZY180" s="4"/>
      <c r="LZZ180" s="4"/>
      <c r="MAA180" s="4"/>
      <c r="MAB180" s="205"/>
      <c r="MAC180" s="70"/>
      <c r="MAD180" s="87"/>
      <c r="MAE180" s="255"/>
      <c r="MAF180" s="126"/>
      <c r="MAG180" s="84"/>
      <c r="MAH180" s="4"/>
      <c r="MAI180" s="4"/>
      <c r="MAJ180" s="4"/>
      <c r="MAK180" s="4"/>
      <c r="MAL180" s="205"/>
      <c r="MAM180" s="70"/>
      <c r="MAN180" s="87"/>
      <c r="MAO180" s="255"/>
      <c r="MAP180" s="126"/>
      <c r="MAQ180" s="84"/>
      <c r="MAR180" s="4"/>
      <c r="MAS180" s="4"/>
      <c r="MAT180" s="4"/>
      <c r="MAU180" s="4"/>
      <c r="MAV180" s="205"/>
      <c r="MAW180" s="70"/>
      <c r="MAX180" s="87"/>
      <c r="MAY180" s="255"/>
      <c r="MAZ180" s="126"/>
      <c r="MBA180" s="84"/>
      <c r="MBB180" s="4"/>
      <c r="MBC180" s="4"/>
      <c r="MBD180" s="4"/>
      <c r="MBE180" s="4"/>
      <c r="MBF180" s="205"/>
      <c r="MBG180" s="70"/>
      <c r="MBH180" s="87"/>
      <c r="MBI180" s="255"/>
      <c r="MBJ180" s="126"/>
      <c r="MBK180" s="84"/>
      <c r="MBL180" s="4"/>
      <c r="MBM180" s="4"/>
      <c r="MBN180" s="4"/>
      <c r="MBO180" s="4"/>
      <c r="MBP180" s="205"/>
      <c r="MBQ180" s="70"/>
      <c r="MBR180" s="87"/>
      <c r="MBS180" s="255"/>
      <c r="MBT180" s="126"/>
      <c r="MBU180" s="84"/>
      <c r="MBV180" s="4"/>
      <c r="MBW180" s="4"/>
      <c r="MBX180" s="4"/>
      <c r="MBY180" s="4"/>
      <c r="MBZ180" s="205"/>
      <c r="MCA180" s="70"/>
      <c r="MCB180" s="87"/>
      <c r="MCC180" s="255"/>
      <c r="MCD180" s="126"/>
      <c r="MCE180" s="84"/>
      <c r="MCF180" s="4"/>
      <c r="MCG180" s="4"/>
      <c r="MCH180" s="4"/>
      <c r="MCI180" s="4"/>
      <c r="MCJ180" s="205"/>
      <c r="MCK180" s="70"/>
      <c r="MCL180" s="87"/>
      <c r="MCM180" s="255"/>
      <c r="MCN180" s="126"/>
      <c r="MCO180" s="84"/>
      <c r="MCP180" s="4"/>
      <c r="MCQ180" s="4"/>
      <c r="MCR180" s="4"/>
      <c r="MCS180" s="4"/>
      <c r="MCT180" s="205"/>
      <c r="MCU180" s="70"/>
      <c r="MCV180" s="87"/>
      <c r="MCW180" s="255"/>
      <c r="MCX180" s="126"/>
      <c r="MCY180" s="84"/>
      <c r="MCZ180" s="4"/>
      <c r="MDA180" s="4"/>
      <c r="MDB180" s="4"/>
      <c r="MDC180" s="4"/>
      <c r="MDD180" s="205"/>
      <c r="MDE180" s="70"/>
      <c r="MDF180" s="87"/>
      <c r="MDG180" s="255"/>
      <c r="MDH180" s="126"/>
      <c r="MDI180" s="84"/>
      <c r="MDJ180" s="4"/>
      <c r="MDK180" s="4"/>
      <c r="MDL180" s="4"/>
      <c r="MDM180" s="4"/>
      <c r="MDN180" s="205"/>
      <c r="MDO180" s="70"/>
      <c r="MDP180" s="87"/>
      <c r="MDQ180" s="255"/>
      <c r="MDR180" s="126"/>
      <c r="MDS180" s="84"/>
      <c r="MDT180" s="4"/>
      <c r="MDU180" s="4"/>
      <c r="MDV180" s="4"/>
      <c r="MDW180" s="4"/>
      <c r="MDX180" s="205"/>
      <c r="MDY180" s="70"/>
      <c r="MDZ180" s="87"/>
      <c r="MEA180" s="255"/>
      <c r="MEB180" s="126"/>
      <c r="MEC180" s="84"/>
      <c r="MED180" s="4"/>
      <c r="MEE180" s="4"/>
      <c r="MEF180" s="4"/>
      <c r="MEG180" s="4"/>
      <c r="MEH180" s="205"/>
      <c r="MEI180" s="70"/>
      <c r="MEJ180" s="87"/>
      <c r="MEK180" s="255"/>
      <c r="MEL180" s="126"/>
      <c r="MEM180" s="84"/>
      <c r="MEN180" s="4"/>
      <c r="MEO180" s="4"/>
      <c r="MEP180" s="4"/>
      <c r="MEQ180" s="4"/>
      <c r="MER180" s="205"/>
      <c r="MES180" s="70"/>
      <c r="MET180" s="87"/>
      <c r="MEU180" s="255"/>
      <c r="MEV180" s="126"/>
      <c r="MEW180" s="84"/>
      <c r="MEX180" s="4"/>
      <c r="MEY180" s="4"/>
      <c r="MEZ180" s="4"/>
      <c r="MFA180" s="4"/>
      <c r="MFB180" s="205"/>
      <c r="MFC180" s="70"/>
      <c r="MFD180" s="87"/>
      <c r="MFE180" s="255"/>
      <c r="MFF180" s="126"/>
      <c r="MFG180" s="84"/>
      <c r="MFH180" s="4"/>
      <c r="MFI180" s="4"/>
      <c r="MFJ180" s="4"/>
      <c r="MFK180" s="4"/>
      <c r="MFL180" s="205"/>
      <c r="MFM180" s="70"/>
      <c r="MFN180" s="87"/>
      <c r="MFO180" s="255"/>
      <c r="MFP180" s="126"/>
      <c r="MFQ180" s="84"/>
      <c r="MFR180" s="4"/>
      <c r="MFS180" s="4"/>
      <c r="MFT180" s="4"/>
      <c r="MFU180" s="4"/>
      <c r="MFV180" s="205"/>
      <c r="MFW180" s="70"/>
      <c r="MFX180" s="87"/>
      <c r="MFY180" s="255"/>
      <c r="MFZ180" s="126"/>
      <c r="MGA180" s="84"/>
      <c r="MGB180" s="4"/>
      <c r="MGC180" s="4"/>
      <c r="MGD180" s="4"/>
      <c r="MGE180" s="4"/>
      <c r="MGF180" s="205"/>
      <c r="MGG180" s="70"/>
      <c r="MGH180" s="87"/>
      <c r="MGI180" s="255"/>
      <c r="MGJ180" s="126"/>
      <c r="MGK180" s="84"/>
      <c r="MGL180" s="4"/>
      <c r="MGM180" s="4"/>
      <c r="MGN180" s="4"/>
      <c r="MGO180" s="4"/>
      <c r="MGP180" s="205"/>
      <c r="MGQ180" s="70"/>
      <c r="MGR180" s="87"/>
      <c r="MGS180" s="255"/>
      <c r="MGT180" s="126"/>
      <c r="MGU180" s="84"/>
      <c r="MGV180" s="4"/>
      <c r="MGW180" s="4"/>
      <c r="MGX180" s="4"/>
      <c r="MGY180" s="4"/>
      <c r="MGZ180" s="205"/>
      <c r="MHA180" s="70"/>
      <c r="MHB180" s="87"/>
      <c r="MHC180" s="255"/>
      <c r="MHD180" s="126"/>
      <c r="MHE180" s="84"/>
      <c r="MHF180" s="4"/>
      <c r="MHG180" s="4"/>
      <c r="MHH180" s="4"/>
      <c r="MHI180" s="4"/>
      <c r="MHJ180" s="205"/>
      <c r="MHK180" s="70"/>
      <c r="MHL180" s="87"/>
      <c r="MHM180" s="255"/>
      <c r="MHN180" s="126"/>
      <c r="MHO180" s="84"/>
      <c r="MHP180" s="4"/>
      <c r="MHQ180" s="4"/>
      <c r="MHR180" s="4"/>
      <c r="MHS180" s="4"/>
      <c r="MHT180" s="205"/>
      <c r="MHU180" s="70"/>
      <c r="MHV180" s="87"/>
      <c r="MHW180" s="255"/>
      <c r="MHX180" s="126"/>
      <c r="MHY180" s="84"/>
      <c r="MHZ180" s="4"/>
      <c r="MIA180" s="4"/>
      <c r="MIB180" s="4"/>
      <c r="MIC180" s="4"/>
      <c r="MID180" s="205"/>
      <c r="MIE180" s="70"/>
      <c r="MIF180" s="87"/>
      <c r="MIG180" s="255"/>
      <c r="MIH180" s="126"/>
      <c r="MII180" s="84"/>
      <c r="MIJ180" s="4"/>
      <c r="MIK180" s="4"/>
      <c r="MIL180" s="4"/>
      <c r="MIM180" s="4"/>
      <c r="MIN180" s="205"/>
      <c r="MIO180" s="70"/>
      <c r="MIP180" s="87"/>
      <c r="MIQ180" s="255"/>
      <c r="MIR180" s="126"/>
      <c r="MIS180" s="84"/>
      <c r="MIT180" s="4"/>
      <c r="MIU180" s="4"/>
      <c r="MIV180" s="4"/>
      <c r="MIW180" s="4"/>
      <c r="MIX180" s="205"/>
      <c r="MIY180" s="70"/>
      <c r="MIZ180" s="87"/>
      <c r="MJA180" s="255"/>
      <c r="MJB180" s="126"/>
      <c r="MJC180" s="84"/>
      <c r="MJD180" s="4"/>
      <c r="MJE180" s="4"/>
      <c r="MJF180" s="4"/>
      <c r="MJG180" s="4"/>
      <c r="MJH180" s="205"/>
      <c r="MJI180" s="70"/>
      <c r="MJJ180" s="87"/>
      <c r="MJK180" s="255"/>
      <c r="MJL180" s="126"/>
      <c r="MJM180" s="84"/>
      <c r="MJN180" s="4"/>
      <c r="MJO180" s="4"/>
      <c r="MJP180" s="4"/>
      <c r="MJQ180" s="4"/>
      <c r="MJR180" s="205"/>
      <c r="MJS180" s="70"/>
      <c r="MJT180" s="87"/>
      <c r="MJU180" s="255"/>
      <c r="MJV180" s="126"/>
      <c r="MJW180" s="84"/>
      <c r="MJX180" s="4"/>
      <c r="MJY180" s="4"/>
      <c r="MJZ180" s="4"/>
      <c r="MKA180" s="4"/>
      <c r="MKB180" s="205"/>
      <c r="MKC180" s="70"/>
      <c r="MKD180" s="87"/>
      <c r="MKE180" s="255"/>
      <c r="MKF180" s="126"/>
      <c r="MKG180" s="84"/>
      <c r="MKH180" s="4"/>
      <c r="MKI180" s="4"/>
      <c r="MKJ180" s="4"/>
      <c r="MKK180" s="4"/>
      <c r="MKL180" s="205"/>
      <c r="MKM180" s="70"/>
      <c r="MKN180" s="87"/>
      <c r="MKO180" s="255"/>
      <c r="MKP180" s="126"/>
      <c r="MKQ180" s="84"/>
      <c r="MKR180" s="4"/>
      <c r="MKS180" s="4"/>
      <c r="MKT180" s="4"/>
      <c r="MKU180" s="4"/>
      <c r="MKV180" s="205"/>
      <c r="MKW180" s="70"/>
      <c r="MKX180" s="87"/>
      <c r="MKY180" s="255"/>
      <c r="MKZ180" s="126"/>
      <c r="MLA180" s="84"/>
      <c r="MLB180" s="4"/>
      <c r="MLC180" s="4"/>
      <c r="MLD180" s="4"/>
      <c r="MLE180" s="4"/>
      <c r="MLF180" s="205"/>
      <c r="MLG180" s="70"/>
      <c r="MLH180" s="87"/>
      <c r="MLI180" s="255"/>
      <c r="MLJ180" s="126"/>
      <c r="MLK180" s="84"/>
      <c r="MLL180" s="4"/>
      <c r="MLM180" s="4"/>
      <c r="MLN180" s="4"/>
      <c r="MLO180" s="4"/>
      <c r="MLP180" s="205"/>
      <c r="MLQ180" s="70"/>
      <c r="MLR180" s="87"/>
      <c r="MLS180" s="255"/>
      <c r="MLT180" s="126"/>
      <c r="MLU180" s="84"/>
      <c r="MLV180" s="4"/>
      <c r="MLW180" s="4"/>
      <c r="MLX180" s="4"/>
      <c r="MLY180" s="4"/>
      <c r="MLZ180" s="205"/>
      <c r="MMA180" s="70"/>
      <c r="MMB180" s="87"/>
      <c r="MMC180" s="255"/>
      <c r="MMD180" s="126"/>
      <c r="MME180" s="84"/>
      <c r="MMF180" s="4"/>
      <c r="MMG180" s="4"/>
      <c r="MMH180" s="4"/>
      <c r="MMI180" s="4"/>
      <c r="MMJ180" s="205"/>
      <c r="MMK180" s="70"/>
      <c r="MML180" s="87"/>
      <c r="MMM180" s="255"/>
      <c r="MMN180" s="126"/>
      <c r="MMO180" s="84"/>
      <c r="MMP180" s="4"/>
      <c r="MMQ180" s="4"/>
      <c r="MMR180" s="4"/>
      <c r="MMS180" s="4"/>
      <c r="MMT180" s="205"/>
      <c r="MMU180" s="70"/>
      <c r="MMV180" s="87"/>
      <c r="MMW180" s="255"/>
      <c r="MMX180" s="126"/>
      <c r="MMY180" s="84"/>
      <c r="MMZ180" s="4"/>
      <c r="MNA180" s="4"/>
      <c r="MNB180" s="4"/>
      <c r="MNC180" s="4"/>
      <c r="MND180" s="205"/>
      <c r="MNE180" s="70"/>
      <c r="MNF180" s="87"/>
      <c r="MNG180" s="255"/>
      <c r="MNH180" s="126"/>
      <c r="MNI180" s="84"/>
      <c r="MNJ180" s="4"/>
      <c r="MNK180" s="4"/>
      <c r="MNL180" s="4"/>
      <c r="MNM180" s="4"/>
      <c r="MNN180" s="205"/>
      <c r="MNO180" s="70"/>
      <c r="MNP180" s="87"/>
      <c r="MNQ180" s="255"/>
      <c r="MNR180" s="126"/>
      <c r="MNS180" s="84"/>
      <c r="MNT180" s="4"/>
      <c r="MNU180" s="4"/>
      <c r="MNV180" s="4"/>
      <c r="MNW180" s="4"/>
      <c r="MNX180" s="205"/>
      <c r="MNY180" s="70"/>
      <c r="MNZ180" s="87"/>
      <c r="MOA180" s="255"/>
      <c r="MOB180" s="126"/>
      <c r="MOC180" s="84"/>
      <c r="MOD180" s="4"/>
      <c r="MOE180" s="4"/>
      <c r="MOF180" s="4"/>
      <c r="MOG180" s="4"/>
      <c r="MOH180" s="205"/>
      <c r="MOI180" s="70"/>
      <c r="MOJ180" s="87"/>
      <c r="MOK180" s="255"/>
      <c r="MOL180" s="126"/>
      <c r="MOM180" s="84"/>
      <c r="MON180" s="4"/>
      <c r="MOO180" s="4"/>
      <c r="MOP180" s="4"/>
      <c r="MOQ180" s="4"/>
      <c r="MOR180" s="205"/>
      <c r="MOS180" s="70"/>
      <c r="MOT180" s="87"/>
      <c r="MOU180" s="255"/>
      <c r="MOV180" s="126"/>
      <c r="MOW180" s="84"/>
      <c r="MOX180" s="4"/>
      <c r="MOY180" s="4"/>
      <c r="MOZ180" s="4"/>
      <c r="MPA180" s="4"/>
      <c r="MPB180" s="205"/>
      <c r="MPC180" s="70"/>
      <c r="MPD180" s="87"/>
      <c r="MPE180" s="255"/>
      <c r="MPF180" s="126"/>
      <c r="MPG180" s="84"/>
      <c r="MPH180" s="4"/>
      <c r="MPI180" s="4"/>
      <c r="MPJ180" s="4"/>
      <c r="MPK180" s="4"/>
      <c r="MPL180" s="205"/>
      <c r="MPM180" s="70"/>
      <c r="MPN180" s="87"/>
      <c r="MPO180" s="255"/>
      <c r="MPP180" s="126"/>
      <c r="MPQ180" s="84"/>
      <c r="MPR180" s="4"/>
      <c r="MPS180" s="4"/>
      <c r="MPT180" s="4"/>
      <c r="MPU180" s="4"/>
      <c r="MPV180" s="205"/>
      <c r="MPW180" s="70"/>
      <c r="MPX180" s="87"/>
      <c r="MPY180" s="255"/>
      <c r="MPZ180" s="126"/>
      <c r="MQA180" s="84"/>
      <c r="MQB180" s="4"/>
      <c r="MQC180" s="4"/>
      <c r="MQD180" s="4"/>
      <c r="MQE180" s="4"/>
      <c r="MQF180" s="205"/>
      <c r="MQG180" s="70"/>
      <c r="MQH180" s="87"/>
      <c r="MQI180" s="255"/>
      <c r="MQJ180" s="126"/>
      <c r="MQK180" s="84"/>
      <c r="MQL180" s="4"/>
      <c r="MQM180" s="4"/>
      <c r="MQN180" s="4"/>
      <c r="MQO180" s="4"/>
      <c r="MQP180" s="205"/>
      <c r="MQQ180" s="70"/>
      <c r="MQR180" s="87"/>
      <c r="MQS180" s="255"/>
      <c r="MQT180" s="126"/>
      <c r="MQU180" s="84"/>
      <c r="MQV180" s="4"/>
      <c r="MQW180" s="4"/>
      <c r="MQX180" s="4"/>
      <c r="MQY180" s="4"/>
      <c r="MQZ180" s="205"/>
      <c r="MRA180" s="70"/>
      <c r="MRB180" s="87"/>
      <c r="MRC180" s="255"/>
      <c r="MRD180" s="126"/>
      <c r="MRE180" s="84"/>
      <c r="MRF180" s="4"/>
      <c r="MRG180" s="4"/>
      <c r="MRH180" s="4"/>
      <c r="MRI180" s="4"/>
      <c r="MRJ180" s="205"/>
      <c r="MRK180" s="70"/>
      <c r="MRL180" s="87"/>
      <c r="MRM180" s="255"/>
      <c r="MRN180" s="126"/>
      <c r="MRO180" s="84"/>
      <c r="MRP180" s="4"/>
      <c r="MRQ180" s="4"/>
      <c r="MRR180" s="4"/>
      <c r="MRS180" s="4"/>
      <c r="MRT180" s="205"/>
      <c r="MRU180" s="70"/>
      <c r="MRV180" s="87"/>
      <c r="MRW180" s="255"/>
      <c r="MRX180" s="126"/>
      <c r="MRY180" s="84"/>
      <c r="MRZ180" s="4"/>
      <c r="MSA180" s="4"/>
      <c r="MSB180" s="4"/>
      <c r="MSC180" s="4"/>
      <c r="MSD180" s="205"/>
      <c r="MSE180" s="70"/>
      <c r="MSF180" s="87"/>
      <c r="MSG180" s="255"/>
      <c r="MSH180" s="126"/>
      <c r="MSI180" s="84"/>
      <c r="MSJ180" s="4"/>
      <c r="MSK180" s="4"/>
      <c r="MSL180" s="4"/>
      <c r="MSM180" s="4"/>
      <c r="MSN180" s="205"/>
      <c r="MSO180" s="70"/>
      <c r="MSP180" s="87"/>
      <c r="MSQ180" s="255"/>
      <c r="MSR180" s="126"/>
      <c r="MSS180" s="84"/>
      <c r="MST180" s="4"/>
      <c r="MSU180" s="4"/>
      <c r="MSV180" s="4"/>
      <c r="MSW180" s="4"/>
      <c r="MSX180" s="205"/>
      <c r="MSY180" s="70"/>
      <c r="MSZ180" s="87"/>
      <c r="MTA180" s="255"/>
      <c r="MTB180" s="126"/>
      <c r="MTC180" s="84"/>
      <c r="MTD180" s="4"/>
      <c r="MTE180" s="4"/>
      <c r="MTF180" s="4"/>
      <c r="MTG180" s="4"/>
      <c r="MTH180" s="205"/>
      <c r="MTI180" s="70"/>
      <c r="MTJ180" s="87"/>
      <c r="MTK180" s="255"/>
      <c r="MTL180" s="126"/>
      <c r="MTM180" s="84"/>
      <c r="MTN180" s="4"/>
      <c r="MTO180" s="4"/>
      <c r="MTP180" s="4"/>
      <c r="MTQ180" s="4"/>
      <c r="MTR180" s="205"/>
      <c r="MTS180" s="70"/>
      <c r="MTT180" s="87"/>
      <c r="MTU180" s="255"/>
      <c r="MTV180" s="126"/>
      <c r="MTW180" s="84"/>
      <c r="MTX180" s="4"/>
      <c r="MTY180" s="4"/>
      <c r="MTZ180" s="4"/>
      <c r="MUA180" s="4"/>
      <c r="MUB180" s="205"/>
      <c r="MUC180" s="70"/>
      <c r="MUD180" s="87"/>
      <c r="MUE180" s="255"/>
      <c r="MUF180" s="126"/>
      <c r="MUG180" s="84"/>
      <c r="MUH180" s="4"/>
      <c r="MUI180" s="4"/>
      <c r="MUJ180" s="4"/>
      <c r="MUK180" s="4"/>
      <c r="MUL180" s="205"/>
      <c r="MUM180" s="70"/>
      <c r="MUN180" s="87"/>
      <c r="MUO180" s="255"/>
      <c r="MUP180" s="126"/>
      <c r="MUQ180" s="84"/>
      <c r="MUR180" s="4"/>
      <c r="MUS180" s="4"/>
      <c r="MUT180" s="4"/>
      <c r="MUU180" s="4"/>
      <c r="MUV180" s="205"/>
      <c r="MUW180" s="70"/>
      <c r="MUX180" s="87"/>
      <c r="MUY180" s="255"/>
      <c r="MUZ180" s="126"/>
      <c r="MVA180" s="84"/>
      <c r="MVB180" s="4"/>
      <c r="MVC180" s="4"/>
      <c r="MVD180" s="4"/>
      <c r="MVE180" s="4"/>
      <c r="MVF180" s="205"/>
      <c r="MVG180" s="70"/>
      <c r="MVH180" s="87"/>
      <c r="MVI180" s="255"/>
      <c r="MVJ180" s="126"/>
      <c r="MVK180" s="84"/>
      <c r="MVL180" s="4"/>
      <c r="MVM180" s="4"/>
      <c r="MVN180" s="4"/>
      <c r="MVO180" s="4"/>
      <c r="MVP180" s="205"/>
      <c r="MVQ180" s="70"/>
      <c r="MVR180" s="87"/>
      <c r="MVS180" s="255"/>
      <c r="MVT180" s="126"/>
      <c r="MVU180" s="84"/>
      <c r="MVV180" s="4"/>
      <c r="MVW180" s="4"/>
      <c r="MVX180" s="4"/>
      <c r="MVY180" s="4"/>
      <c r="MVZ180" s="205"/>
      <c r="MWA180" s="70"/>
      <c r="MWB180" s="87"/>
      <c r="MWC180" s="255"/>
      <c r="MWD180" s="126"/>
      <c r="MWE180" s="84"/>
      <c r="MWF180" s="4"/>
      <c r="MWG180" s="4"/>
      <c r="MWH180" s="4"/>
      <c r="MWI180" s="4"/>
      <c r="MWJ180" s="205"/>
      <c r="MWK180" s="70"/>
      <c r="MWL180" s="87"/>
      <c r="MWM180" s="255"/>
      <c r="MWN180" s="126"/>
      <c r="MWO180" s="84"/>
      <c r="MWP180" s="4"/>
      <c r="MWQ180" s="4"/>
      <c r="MWR180" s="4"/>
      <c r="MWS180" s="4"/>
      <c r="MWT180" s="205"/>
      <c r="MWU180" s="70"/>
      <c r="MWV180" s="87"/>
      <c r="MWW180" s="255"/>
      <c r="MWX180" s="126"/>
      <c r="MWY180" s="84"/>
      <c r="MWZ180" s="4"/>
      <c r="MXA180" s="4"/>
      <c r="MXB180" s="4"/>
      <c r="MXC180" s="4"/>
      <c r="MXD180" s="205"/>
      <c r="MXE180" s="70"/>
      <c r="MXF180" s="87"/>
      <c r="MXG180" s="255"/>
      <c r="MXH180" s="126"/>
      <c r="MXI180" s="84"/>
      <c r="MXJ180" s="4"/>
      <c r="MXK180" s="4"/>
      <c r="MXL180" s="4"/>
      <c r="MXM180" s="4"/>
      <c r="MXN180" s="205"/>
      <c r="MXO180" s="70"/>
      <c r="MXP180" s="87"/>
      <c r="MXQ180" s="255"/>
      <c r="MXR180" s="126"/>
      <c r="MXS180" s="84"/>
      <c r="MXT180" s="4"/>
      <c r="MXU180" s="4"/>
      <c r="MXV180" s="4"/>
      <c r="MXW180" s="4"/>
      <c r="MXX180" s="205"/>
      <c r="MXY180" s="70"/>
      <c r="MXZ180" s="87"/>
      <c r="MYA180" s="255"/>
      <c r="MYB180" s="126"/>
      <c r="MYC180" s="84"/>
      <c r="MYD180" s="4"/>
      <c r="MYE180" s="4"/>
      <c r="MYF180" s="4"/>
      <c r="MYG180" s="4"/>
      <c r="MYH180" s="205"/>
      <c r="MYI180" s="70"/>
      <c r="MYJ180" s="87"/>
      <c r="MYK180" s="255"/>
      <c r="MYL180" s="126"/>
      <c r="MYM180" s="84"/>
      <c r="MYN180" s="4"/>
      <c r="MYO180" s="4"/>
      <c r="MYP180" s="4"/>
      <c r="MYQ180" s="4"/>
      <c r="MYR180" s="205"/>
      <c r="MYS180" s="70"/>
      <c r="MYT180" s="87"/>
      <c r="MYU180" s="255"/>
      <c r="MYV180" s="126"/>
      <c r="MYW180" s="84"/>
      <c r="MYX180" s="4"/>
      <c r="MYY180" s="4"/>
      <c r="MYZ180" s="4"/>
      <c r="MZA180" s="4"/>
      <c r="MZB180" s="205"/>
      <c r="MZC180" s="70"/>
      <c r="MZD180" s="87"/>
      <c r="MZE180" s="255"/>
      <c r="MZF180" s="126"/>
      <c r="MZG180" s="84"/>
      <c r="MZH180" s="4"/>
      <c r="MZI180" s="4"/>
      <c r="MZJ180" s="4"/>
      <c r="MZK180" s="4"/>
      <c r="MZL180" s="205"/>
      <c r="MZM180" s="70"/>
      <c r="MZN180" s="87"/>
      <c r="MZO180" s="255"/>
      <c r="MZP180" s="126"/>
      <c r="MZQ180" s="84"/>
      <c r="MZR180" s="4"/>
      <c r="MZS180" s="4"/>
      <c r="MZT180" s="4"/>
      <c r="MZU180" s="4"/>
      <c r="MZV180" s="205"/>
      <c r="MZW180" s="70"/>
      <c r="MZX180" s="87"/>
      <c r="MZY180" s="255"/>
      <c r="MZZ180" s="126"/>
      <c r="NAA180" s="84"/>
      <c r="NAB180" s="4"/>
      <c r="NAC180" s="4"/>
      <c r="NAD180" s="4"/>
      <c r="NAE180" s="4"/>
      <c r="NAF180" s="205"/>
      <c r="NAG180" s="70"/>
      <c r="NAH180" s="87"/>
      <c r="NAI180" s="255"/>
      <c r="NAJ180" s="126"/>
      <c r="NAK180" s="84"/>
      <c r="NAL180" s="4"/>
      <c r="NAM180" s="4"/>
      <c r="NAN180" s="4"/>
      <c r="NAO180" s="4"/>
      <c r="NAP180" s="205"/>
      <c r="NAQ180" s="70"/>
      <c r="NAR180" s="87"/>
      <c r="NAS180" s="255"/>
      <c r="NAT180" s="126"/>
      <c r="NAU180" s="84"/>
      <c r="NAV180" s="4"/>
      <c r="NAW180" s="4"/>
      <c r="NAX180" s="4"/>
      <c r="NAY180" s="4"/>
      <c r="NAZ180" s="205"/>
      <c r="NBA180" s="70"/>
      <c r="NBB180" s="87"/>
      <c r="NBC180" s="255"/>
      <c r="NBD180" s="126"/>
      <c r="NBE180" s="84"/>
      <c r="NBF180" s="4"/>
      <c r="NBG180" s="4"/>
      <c r="NBH180" s="4"/>
      <c r="NBI180" s="4"/>
      <c r="NBJ180" s="205"/>
      <c r="NBK180" s="70"/>
      <c r="NBL180" s="87"/>
      <c r="NBM180" s="255"/>
      <c r="NBN180" s="126"/>
      <c r="NBO180" s="84"/>
      <c r="NBP180" s="4"/>
      <c r="NBQ180" s="4"/>
      <c r="NBR180" s="4"/>
      <c r="NBS180" s="4"/>
      <c r="NBT180" s="205"/>
      <c r="NBU180" s="70"/>
      <c r="NBV180" s="87"/>
      <c r="NBW180" s="255"/>
      <c r="NBX180" s="126"/>
      <c r="NBY180" s="84"/>
      <c r="NBZ180" s="4"/>
      <c r="NCA180" s="4"/>
      <c r="NCB180" s="4"/>
      <c r="NCC180" s="4"/>
      <c r="NCD180" s="205"/>
      <c r="NCE180" s="70"/>
      <c r="NCF180" s="87"/>
      <c r="NCG180" s="255"/>
      <c r="NCH180" s="126"/>
      <c r="NCI180" s="84"/>
      <c r="NCJ180" s="4"/>
      <c r="NCK180" s="4"/>
      <c r="NCL180" s="4"/>
      <c r="NCM180" s="4"/>
      <c r="NCN180" s="205"/>
      <c r="NCO180" s="70"/>
      <c r="NCP180" s="87"/>
      <c r="NCQ180" s="255"/>
      <c r="NCR180" s="126"/>
      <c r="NCS180" s="84"/>
      <c r="NCT180" s="4"/>
      <c r="NCU180" s="4"/>
      <c r="NCV180" s="4"/>
      <c r="NCW180" s="4"/>
      <c r="NCX180" s="205"/>
      <c r="NCY180" s="70"/>
      <c r="NCZ180" s="87"/>
      <c r="NDA180" s="255"/>
      <c r="NDB180" s="126"/>
      <c r="NDC180" s="84"/>
      <c r="NDD180" s="4"/>
      <c r="NDE180" s="4"/>
      <c r="NDF180" s="4"/>
      <c r="NDG180" s="4"/>
      <c r="NDH180" s="205"/>
      <c r="NDI180" s="70"/>
      <c r="NDJ180" s="87"/>
      <c r="NDK180" s="255"/>
      <c r="NDL180" s="126"/>
      <c r="NDM180" s="84"/>
      <c r="NDN180" s="4"/>
      <c r="NDO180" s="4"/>
      <c r="NDP180" s="4"/>
      <c r="NDQ180" s="4"/>
      <c r="NDR180" s="205"/>
      <c r="NDS180" s="70"/>
      <c r="NDT180" s="87"/>
      <c r="NDU180" s="255"/>
      <c r="NDV180" s="126"/>
      <c r="NDW180" s="84"/>
      <c r="NDX180" s="4"/>
      <c r="NDY180" s="4"/>
      <c r="NDZ180" s="4"/>
      <c r="NEA180" s="4"/>
      <c r="NEB180" s="205"/>
      <c r="NEC180" s="70"/>
      <c r="NED180" s="87"/>
      <c r="NEE180" s="255"/>
      <c r="NEF180" s="126"/>
      <c r="NEG180" s="84"/>
      <c r="NEH180" s="4"/>
      <c r="NEI180" s="4"/>
      <c r="NEJ180" s="4"/>
      <c r="NEK180" s="4"/>
      <c r="NEL180" s="205"/>
      <c r="NEM180" s="70"/>
      <c r="NEN180" s="87"/>
      <c r="NEO180" s="255"/>
      <c r="NEP180" s="126"/>
      <c r="NEQ180" s="84"/>
      <c r="NER180" s="4"/>
      <c r="NES180" s="4"/>
      <c r="NET180" s="4"/>
      <c r="NEU180" s="4"/>
      <c r="NEV180" s="205"/>
      <c r="NEW180" s="70"/>
      <c r="NEX180" s="87"/>
      <c r="NEY180" s="255"/>
      <c r="NEZ180" s="126"/>
      <c r="NFA180" s="84"/>
      <c r="NFB180" s="4"/>
      <c r="NFC180" s="4"/>
      <c r="NFD180" s="4"/>
      <c r="NFE180" s="4"/>
      <c r="NFF180" s="205"/>
      <c r="NFG180" s="70"/>
      <c r="NFH180" s="87"/>
      <c r="NFI180" s="255"/>
      <c r="NFJ180" s="126"/>
      <c r="NFK180" s="84"/>
      <c r="NFL180" s="4"/>
      <c r="NFM180" s="4"/>
      <c r="NFN180" s="4"/>
      <c r="NFO180" s="4"/>
      <c r="NFP180" s="205"/>
      <c r="NFQ180" s="70"/>
      <c r="NFR180" s="87"/>
      <c r="NFS180" s="255"/>
      <c r="NFT180" s="126"/>
      <c r="NFU180" s="84"/>
      <c r="NFV180" s="4"/>
      <c r="NFW180" s="4"/>
      <c r="NFX180" s="4"/>
      <c r="NFY180" s="4"/>
      <c r="NFZ180" s="205"/>
      <c r="NGA180" s="70"/>
      <c r="NGB180" s="87"/>
      <c r="NGC180" s="255"/>
      <c r="NGD180" s="126"/>
      <c r="NGE180" s="84"/>
      <c r="NGF180" s="4"/>
      <c r="NGG180" s="4"/>
      <c r="NGH180" s="4"/>
      <c r="NGI180" s="4"/>
      <c r="NGJ180" s="205"/>
      <c r="NGK180" s="70"/>
      <c r="NGL180" s="87"/>
      <c r="NGM180" s="255"/>
      <c r="NGN180" s="126"/>
      <c r="NGO180" s="84"/>
      <c r="NGP180" s="4"/>
      <c r="NGQ180" s="4"/>
      <c r="NGR180" s="4"/>
      <c r="NGS180" s="4"/>
      <c r="NGT180" s="205"/>
      <c r="NGU180" s="70"/>
      <c r="NGV180" s="87"/>
      <c r="NGW180" s="255"/>
      <c r="NGX180" s="126"/>
      <c r="NGY180" s="84"/>
      <c r="NGZ180" s="4"/>
      <c r="NHA180" s="4"/>
      <c r="NHB180" s="4"/>
      <c r="NHC180" s="4"/>
      <c r="NHD180" s="205"/>
      <c r="NHE180" s="70"/>
      <c r="NHF180" s="87"/>
      <c r="NHG180" s="255"/>
      <c r="NHH180" s="126"/>
      <c r="NHI180" s="84"/>
      <c r="NHJ180" s="4"/>
      <c r="NHK180" s="4"/>
      <c r="NHL180" s="4"/>
      <c r="NHM180" s="4"/>
      <c r="NHN180" s="205"/>
      <c r="NHO180" s="70"/>
      <c r="NHP180" s="87"/>
      <c r="NHQ180" s="255"/>
      <c r="NHR180" s="126"/>
      <c r="NHS180" s="84"/>
      <c r="NHT180" s="4"/>
      <c r="NHU180" s="4"/>
      <c r="NHV180" s="4"/>
      <c r="NHW180" s="4"/>
      <c r="NHX180" s="205"/>
      <c r="NHY180" s="70"/>
      <c r="NHZ180" s="87"/>
      <c r="NIA180" s="255"/>
      <c r="NIB180" s="126"/>
      <c r="NIC180" s="84"/>
      <c r="NID180" s="4"/>
      <c r="NIE180" s="4"/>
      <c r="NIF180" s="4"/>
      <c r="NIG180" s="4"/>
      <c r="NIH180" s="205"/>
      <c r="NII180" s="70"/>
      <c r="NIJ180" s="87"/>
      <c r="NIK180" s="255"/>
      <c r="NIL180" s="126"/>
      <c r="NIM180" s="84"/>
      <c r="NIN180" s="4"/>
      <c r="NIO180" s="4"/>
      <c r="NIP180" s="4"/>
      <c r="NIQ180" s="4"/>
      <c r="NIR180" s="205"/>
      <c r="NIS180" s="70"/>
      <c r="NIT180" s="87"/>
      <c r="NIU180" s="255"/>
      <c r="NIV180" s="126"/>
      <c r="NIW180" s="84"/>
      <c r="NIX180" s="4"/>
      <c r="NIY180" s="4"/>
      <c r="NIZ180" s="4"/>
      <c r="NJA180" s="4"/>
      <c r="NJB180" s="205"/>
      <c r="NJC180" s="70"/>
      <c r="NJD180" s="87"/>
      <c r="NJE180" s="255"/>
      <c r="NJF180" s="126"/>
      <c r="NJG180" s="84"/>
      <c r="NJH180" s="4"/>
      <c r="NJI180" s="4"/>
      <c r="NJJ180" s="4"/>
      <c r="NJK180" s="4"/>
      <c r="NJL180" s="205"/>
      <c r="NJM180" s="70"/>
      <c r="NJN180" s="87"/>
      <c r="NJO180" s="255"/>
      <c r="NJP180" s="126"/>
      <c r="NJQ180" s="84"/>
      <c r="NJR180" s="4"/>
      <c r="NJS180" s="4"/>
      <c r="NJT180" s="4"/>
      <c r="NJU180" s="4"/>
      <c r="NJV180" s="205"/>
      <c r="NJW180" s="70"/>
      <c r="NJX180" s="87"/>
      <c r="NJY180" s="255"/>
      <c r="NJZ180" s="126"/>
      <c r="NKA180" s="84"/>
      <c r="NKB180" s="4"/>
      <c r="NKC180" s="4"/>
      <c r="NKD180" s="4"/>
      <c r="NKE180" s="4"/>
      <c r="NKF180" s="205"/>
      <c r="NKG180" s="70"/>
      <c r="NKH180" s="87"/>
      <c r="NKI180" s="255"/>
      <c r="NKJ180" s="126"/>
      <c r="NKK180" s="84"/>
      <c r="NKL180" s="4"/>
      <c r="NKM180" s="4"/>
      <c r="NKN180" s="4"/>
      <c r="NKO180" s="4"/>
      <c r="NKP180" s="205"/>
      <c r="NKQ180" s="70"/>
      <c r="NKR180" s="87"/>
      <c r="NKS180" s="255"/>
      <c r="NKT180" s="126"/>
      <c r="NKU180" s="84"/>
      <c r="NKV180" s="4"/>
      <c r="NKW180" s="4"/>
      <c r="NKX180" s="4"/>
      <c r="NKY180" s="4"/>
      <c r="NKZ180" s="205"/>
      <c r="NLA180" s="70"/>
      <c r="NLB180" s="87"/>
      <c r="NLC180" s="255"/>
      <c r="NLD180" s="126"/>
      <c r="NLE180" s="84"/>
      <c r="NLF180" s="4"/>
      <c r="NLG180" s="4"/>
      <c r="NLH180" s="4"/>
      <c r="NLI180" s="4"/>
      <c r="NLJ180" s="205"/>
      <c r="NLK180" s="70"/>
      <c r="NLL180" s="87"/>
      <c r="NLM180" s="255"/>
      <c r="NLN180" s="126"/>
      <c r="NLO180" s="84"/>
      <c r="NLP180" s="4"/>
      <c r="NLQ180" s="4"/>
      <c r="NLR180" s="4"/>
      <c r="NLS180" s="4"/>
      <c r="NLT180" s="205"/>
      <c r="NLU180" s="70"/>
      <c r="NLV180" s="87"/>
      <c r="NLW180" s="255"/>
      <c r="NLX180" s="126"/>
      <c r="NLY180" s="84"/>
      <c r="NLZ180" s="4"/>
      <c r="NMA180" s="4"/>
      <c r="NMB180" s="4"/>
      <c r="NMC180" s="4"/>
      <c r="NMD180" s="205"/>
      <c r="NME180" s="70"/>
      <c r="NMF180" s="87"/>
      <c r="NMG180" s="255"/>
      <c r="NMH180" s="126"/>
      <c r="NMI180" s="84"/>
      <c r="NMJ180" s="4"/>
      <c r="NMK180" s="4"/>
      <c r="NML180" s="4"/>
      <c r="NMM180" s="4"/>
      <c r="NMN180" s="205"/>
      <c r="NMO180" s="70"/>
      <c r="NMP180" s="87"/>
      <c r="NMQ180" s="255"/>
      <c r="NMR180" s="126"/>
      <c r="NMS180" s="84"/>
      <c r="NMT180" s="4"/>
      <c r="NMU180" s="4"/>
      <c r="NMV180" s="4"/>
      <c r="NMW180" s="4"/>
      <c r="NMX180" s="205"/>
      <c r="NMY180" s="70"/>
      <c r="NMZ180" s="87"/>
      <c r="NNA180" s="255"/>
      <c r="NNB180" s="126"/>
      <c r="NNC180" s="84"/>
      <c r="NND180" s="4"/>
      <c r="NNE180" s="4"/>
      <c r="NNF180" s="4"/>
      <c r="NNG180" s="4"/>
      <c r="NNH180" s="205"/>
      <c r="NNI180" s="70"/>
      <c r="NNJ180" s="87"/>
      <c r="NNK180" s="255"/>
      <c r="NNL180" s="126"/>
      <c r="NNM180" s="84"/>
      <c r="NNN180" s="4"/>
      <c r="NNO180" s="4"/>
      <c r="NNP180" s="4"/>
      <c r="NNQ180" s="4"/>
      <c r="NNR180" s="205"/>
      <c r="NNS180" s="70"/>
      <c r="NNT180" s="87"/>
      <c r="NNU180" s="255"/>
      <c r="NNV180" s="126"/>
      <c r="NNW180" s="84"/>
      <c r="NNX180" s="4"/>
      <c r="NNY180" s="4"/>
      <c r="NNZ180" s="4"/>
      <c r="NOA180" s="4"/>
      <c r="NOB180" s="205"/>
      <c r="NOC180" s="70"/>
      <c r="NOD180" s="87"/>
      <c r="NOE180" s="255"/>
      <c r="NOF180" s="126"/>
      <c r="NOG180" s="84"/>
      <c r="NOH180" s="4"/>
      <c r="NOI180" s="4"/>
      <c r="NOJ180" s="4"/>
      <c r="NOK180" s="4"/>
      <c r="NOL180" s="205"/>
      <c r="NOM180" s="70"/>
      <c r="NON180" s="87"/>
      <c r="NOO180" s="255"/>
      <c r="NOP180" s="126"/>
      <c r="NOQ180" s="84"/>
      <c r="NOR180" s="4"/>
      <c r="NOS180" s="4"/>
      <c r="NOT180" s="4"/>
      <c r="NOU180" s="4"/>
      <c r="NOV180" s="205"/>
      <c r="NOW180" s="70"/>
      <c r="NOX180" s="87"/>
      <c r="NOY180" s="255"/>
      <c r="NOZ180" s="126"/>
      <c r="NPA180" s="84"/>
      <c r="NPB180" s="4"/>
      <c r="NPC180" s="4"/>
      <c r="NPD180" s="4"/>
      <c r="NPE180" s="4"/>
      <c r="NPF180" s="205"/>
      <c r="NPG180" s="70"/>
      <c r="NPH180" s="87"/>
      <c r="NPI180" s="255"/>
      <c r="NPJ180" s="126"/>
      <c r="NPK180" s="84"/>
      <c r="NPL180" s="4"/>
      <c r="NPM180" s="4"/>
      <c r="NPN180" s="4"/>
      <c r="NPO180" s="4"/>
      <c r="NPP180" s="205"/>
      <c r="NPQ180" s="70"/>
      <c r="NPR180" s="87"/>
      <c r="NPS180" s="255"/>
      <c r="NPT180" s="126"/>
      <c r="NPU180" s="84"/>
      <c r="NPV180" s="4"/>
      <c r="NPW180" s="4"/>
      <c r="NPX180" s="4"/>
      <c r="NPY180" s="4"/>
      <c r="NPZ180" s="205"/>
      <c r="NQA180" s="70"/>
      <c r="NQB180" s="87"/>
      <c r="NQC180" s="255"/>
      <c r="NQD180" s="126"/>
      <c r="NQE180" s="84"/>
      <c r="NQF180" s="4"/>
      <c r="NQG180" s="4"/>
      <c r="NQH180" s="4"/>
      <c r="NQI180" s="4"/>
      <c r="NQJ180" s="205"/>
      <c r="NQK180" s="70"/>
      <c r="NQL180" s="87"/>
      <c r="NQM180" s="255"/>
      <c r="NQN180" s="126"/>
      <c r="NQO180" s="84"/>
      <c r="NQP180" s="4"/>
      <c r="NQQ180" s="4"/>
      <c r="NQR180" s="4"/>
      <c r="NQS180" s="4"/>
      <c r="NQT180" s="205"/>
      <c r="NQU180" s="70"/>
      <c r="NQV180" s="87"/>
      <c r="NQW180" s="255"/>
      <c r="NQX180" s="126"/>
      <c r="NQY180" s="84"/>
      <c r="NQZ180" s="4"/>
      <c r="NRA180" s="4"/>
      <c r="NRB180" s="4"/>
      <c r="NRC180" s="4"/>
      <c r="NRD180" s="205"/>
      <c r="NRE180" s="70"/>
      <c r="NRF180" s="87"/>
      <c r="NRG180" s="255"/>
      <c r="NRH180" s="126"/>
      <c r="NRI180" s="84"/>
      <c r="NRJ180" s="4"/>
      <c r="NRK180" s="4"/>
      <c r="NRL180" s="4"/>
      <c r="NRM180" s="4"/>
      <c r="NRN180" s="205"/>
      <c r="NRO180" s="70"/>
      <c r="NRP180" s="87"/>
      <c r="NRQ180" s="255"/>
      <c r="NRR180" s="126"/>
      <c r="NRS180" s="84"/>
      <c r="NRT180" s="4"/>
      <c r="NRU180" s="4"/>
      <c r="NRV180" s="4"/>
      <c r="NRW180" s="4"/>
      <c r="NRX180" s="205"/>
      <c r="NRY180" s="70"/>
      <c r="NRZ180" s="87"/>
      <c r="NSA180" s="255"/>
      <c r="NSB180" s="126"/>
      <c r="NSC180" s="84"/>
      <c r="NSD180" s="4"/>
      <c r="NSE180" s="4"/>
      <c r="NSF180" s="4"/>
      <c r="NSG180" s="4"/>
      <c r="NSH180" s="205"/>
      <c r="NSI180" s="70"/>
      <c r="NSJ180" s="87"/>
      <c r="NSK180" s="255"/>
      <c r="NSL180" s="126"/>
      <c r="NSM180" s="84"/>
      <c r="NSN180" s="4"/>
      <c r="NSO180" s="4"/>
      <c r="NSP180" s="4"/>
      <c r="NSQ180" s="4"/>
      <c r="NSR180" s="205"/>
      <c r="NSS180" s="70"/>
      <c r="NST180" s="87"/>
      <c r="NSU180" s="255"/>
      <c r="NSV180" s="126"/>
      <c r="NSW180" s="84"/>
      <c r="NSX180" s="4"/>
      <c r="NSY180" s="4"/>
      <c r="NSZ180" s="4"/>
      <c r="NTA180" s="4"/>
      <c r="NTB180" s="205"/>
      <c r="NTC180" s="70"/>
      <c r="NTD180" s="87"/>
      <c r="NTE180" s="255"/>
      <c r="NTF180" s="126"/>
      <c r="NTG180" s="84"/>
      <c r="NTH180" s="4"/>
      <c r="NTI180" s="4"/>
      <c r="NTJ180" s="4"/>
      <c r="NTK180" s="4"/>
      <c r="NTL180" s="205"/>
      <c r="NTM180" s="70"/>
      <c r="NTN180" s="87"/>
      <c r="NTO180" s="255"/>
      <c r="NTP180" s="126"/>
      <c r="NTQ180" s="84"/>
      <c r="NTR180" s="4"/>
      <c r="NTS180" s="4"/>
      <c r="NTT180" s="4"/>
      <c r="NTU180" s="4"/>
      <c r="NTV180" s="205"/>
      <c r="NTW180" s="70"/>
      <c r="NTX180" s="87"/>
      <c r="NTY180" s="255"/>
      <c r="NTZ180" s="126"/>
      <c r="NUA180" s="84"/>
      <c r="NUB180" s="4"/>
      <c r="NUC180" s="4"/>
      <c r="NUD180" s="4"/>
      <c r="NUE180" s="4"/>
      <c r="NUF180" s="205"/>
      <c r="NUG180" s="70"/>
      <c r="NUH180" s="87"/>
      <c r="NUI180" s="255"/>
      <c r="NUJ180" s="126"/>
      <c r="NUK180" s="84"/>
      <c r="NUL180" s="4"/>
      <c r="NUM180" s="4"/>
      <c r="NUN180" s="4"/>
      <c r="NUO180" s="4"/>
      <c r="NUP180" s="205"/>
      <c r="NUQ180" s="70"/>
      <c r="NUR180" s="87"/>
      <c r="NUS180" s="255"/>
      <c r="NUT180" s="126"/>
      <c r="NUU180" s="84"/>
      <c r="NUV180" s="4"/>
      <c r="NUW180" s="4"/>
      <c r="NUX180" s="4"/>
      <c r="NUY180" s="4"/>
      <c r="NUZ180" s="205"/>
      <c r="NVA180" s="70"/>
      <c r="NVB180" s="87"/>
      <c r="NVC180" s="255"/>
      <c r="NVD180" s="126"/>
      <c r="NVE180" s="84"/>
      <c r="NVF180" s="4"/>
      <c r="NVG180" s="4"/>
      <c r="NVH180" s="4"/>
      <c r="NVI180" s="4"/>
      <c r="NVJ180" s="205"/>
      <c r="NVK180" s="70"/>
      <c r="NVL180" s="87"/>
      <c r="NVM180" s="255"/>
      <c r="NVN180" s="126"/>
      <c r="NVO180" s="84"/>
      <c r="NVP180" s="4"/>
      <c r="NVQ180" s="4"/>
      <c r="NVR180" s="4"/>
      <c r="NVS180" s="4"/>
      <c r="NVT180" s="205"/>
      <c r="NVU180" s="70"/>
      <c r="NVV180" s="87"/>
      <c r="NVW180" s="255"/>
      <c r="NVX180" s="126"/>
      <c r="NVY180" s="84"/>
      <c r="NVZ180" s="4"/>
      <c r="NWA180" s="4"/>
      <c r="NWB180" s="4"/>
      <c r="NWC180" s="4"/>
      <c r="NWD180" s="205"/>
      <c r="NWE180" s="70"/>
      <c r="NWF180" s="87"/>
      <c r="NWG180" s="255"/>
      <c r="NWH180" s="126"/>
      <c r="NWI180" s="84"/>
      <c r="NWJ180" s="4"/>
      <c r="NWK180" s="4"/>
      <c r="NWL180" s="4"/>
      <c r="NWM180" s="4"/>
      <c r="NWN180" s="205"/>
      <c r="NWO180" s="70"/>
      <c r="NWP180" s="87"/>
      <c r="NWQ180" s="255"/>
      <c r="NWR180" s="126"/>
      <c r="NWS180" s="84"/>
      <c r="NWT180" s="4"/>
      <c r="NWU180" s="4"/>
      <c r="NWV180" s="4"/>
      <c r="NWW180" s="4"/>
      <c r="NWX180" s="205"/>
      <c r="NWY180" s="70"/>
      <c r="NWZ180" s="87"/>
      <c r="NXA180" s="255"/>
      <c r="NXB180" s="126"/>
      <c r="NXC180" s="84"/>
      <c r="NXD180" s="4"/>
      <c r="NXE180" s="4"/>
      <c r="NXF180" s="4"/>
      <c r="NXG180" s="4"/>
      <c r="NXH180" s="205"/>
      <c r="NXI180" s="70"/>
      <c r="NXJ180" s="87"/>
      <c r="NXK180" s="255"/>
      <c r="NXL180" s="126"/>
      <c r="NXM180" s="84"/>
      <c r="NXN180" s="4"/>
      <c r="NXO180" s="4"/>
      <c r="NXP180" s="4"/>
      <c r="NXQ180" s="4"/>
      <c r="NXR180" s="205"/>
      <c r="NXS180" s="70"/>
      <c r="NXT180" s="87"/>
      <c r="NXU180" s="255"/>
      <c r="NXV180" s="126"/>
      <c r="NXW180" s="84"/>
      <c r="NXX180" s="4"/>
      <c r="NXY180" s="4"/>
      <c r="NXZ180" s="4"/>
      <c r="NYA180" s="4"/>
      <c r="NYB180" s="205"/>
      <c r="NYC180" s="70"/>
      <c r="NYD180" s="87"/>
      <c r="NYE180" s="255"/>
      <c r="NYF180" s="126"/>
      <c r="NYG180" s="84"/>
      <c r="NYH180" s="4"/>
      <c r="NYI180" s="4"/>
      <c r="NYJ180" s="4"/>
      <c r="NYK180" s="4"/>
      <c r="NYL180" s="205"/>
      <c r="NYM180" s="70"/>
      <c r="NYN180" s="87"/>
      <c r="NYO180" s="255"/>
      <c r="NYP180" s="126"/>
      <c r="NYQ180" s="84"/>
      <c r="NYR180" s="4"/>
      <c r="NYS180" s="4"/>
      <c r="NYT180" s="4"/>
      <c r="NYU180" s="4"/>
      <c r="NYV180" s="205"/>
      <c r="NYW180" s="70"/>
      <c r="NYX180" s="87"/>
      <c r="NYY180" s="255"/>
      <c r="NYZ180" s="126"/>
      <c r="NZA180" s="84"/>
      <c r="NZB180" s="4"/>
      <c r="NZC180" s="4"/>
      <c r="NZD180" s="4"/>
      <c r="NZE180" s="4"/>
      <c r="NZF180" s="205"/>
      <c r="NZG180" s="70"/>
      <c r="NZH180" s="87"/>
      <c r="NZI180" s="255"/>
      <c r="NZJ180" s="126"/>
      <c r="NZK180" s="84"/>
      <c r="NZL180" s="4"/>
      <c r="NZM180" s="4"/>
      <c r="NZN180" s="4"/>
      <c r="NZO180" s="4"/>
      <c r="NZP180" s="205"/>
      <c r="NZQ180" s="70"/>
      <c r="NZR180" s="87"/>
      <c r="NZS180" s="255"/>
      <c r="NZT180" s="126"/>
      <c r="NZU180" s="84"/>
      <c r="NZV180" s="4"/>
      <c r="NZW180" s="4"/>
      <c r="NZX180" s="4"/>
      <c r="NZY180" s="4"/>
      <c r="NZZ180" s="205"/>
      <c r="OAA180" s="70"/>
      <c r="OAB180" s="87"/>
      <c r="OAC180" s="255"/>
      <c r="OAD180" s="126"/>
      <c r="OAE180" s="84"/>
      <c r="OAF180" s="4"/>
      <c r="OAG180" s="4"/>
      <c r="OAH180" s="4"/>
      <c r="OAI180" s="4"/>
      <c r="OAJ180" s="205"/>
      <c r="OAK180" s="70"/>
      <c r="OAL180" s="87"/>
      <c r="OAM180" s="255"/>
      <c r="OAN180" s="126"/>
      <c r="OAO180" s="84"/>
      <c r="OAP180" s="4"/>
      <c r="OAQ180" s="4"/>
      <c r="OAR180" s="4"/>
      <c r="OAS180" s="4"/>
      <c r="OAT180" s="205"/>
      <c r="OAU180" s="70"/>
      <c r="OAV180" s="87"/>
      <c r="OAW180" s="255"/>
      <c r="OAX180" s="126"/>
      <c r="OAY180" s="84"/>
      <c r="OAZ180" s="4"/>
      <c r="OBA180" s="4"/>
      <c r="OBB180" s="4"/>
      <c r="OBC180" s="4"/>
      <c r="OBD180" s="205"/>
      <c r="OBE180" s="70"/>
      <c r="OBF180" s="87"/>
      <c r="OBG180" s="255"/>
      <c r="OBH180" s="126"/>
      <c r="OBI180" s="84"/>
      <c r="OBJ180" s="4"/>
      <c r="OBK180" s="4"/>
      <c r="OBL180" s="4"/>
      <c r="OBM180" s="4"/>
      <c r="OBN180" s="205"/>
      <c r="OBO180" s="70"/>
      <c r="OBP180" s="87"/>
      <c r="OBQ180" s="255"/>
      <c r="OBR180" s="126"/>
      <c r="OBS180" s="84"/>
      <c r="OBT180" s="4"/>
      <c r="OBU180" s="4"/>
      <c r="OBV180" s="4"/>
      <c r="OBW180" s="4"/>
      <c r="OBX180" s="205"/>
      <c r="OBY180" s="70"/>
      <c r="OBZ180" s="87"/>
      <c r="OCA180" s="255"/>
      <c r="OCB180" s="126"/>
      <c r="OCC180" s="84"/>
      <c r="OCD180" s="4"/>
      <c r="OCE180" s="4"/>
      <c r="OCF180" s="4"/>
      <c r="OCG180" s="4"/>
      <c r="OCH180" s="205"/>
      <c r="OCI180" s="70"/>
      <c r="OCJ180" s="87"/>
      <c r="OCK180" s="255"/>
      <c r="OCL180" s="126"/>
      <c r="OCM180" s="84"/>
      <c r="OCN180" s="4"/>
      <c r="OCO180" s="4"/>
      <c r="OCP180" s="4"/>
      <c r="OCQ180" s="4"/>
      <c r="OCR180" s="205"/>
      <c r="OCS180" s="70"/>
      <c r="OCT180" s="87"/>
      <c r="OCU180" s="255"/>
      <c r="OCV180" s="126"/>
      <c r="OCW180" s="84"/>
      <c r="OCX180" s="4"/>
      <c r="OCY180" s="4"/>
      <c r="OCZ180" s="4"/>
      <c r="ODA180" s="4"/>
      <c r="ODB180" s="205"/>
      <c r="ODC180" s="70"/>
      <c r="ODD180" s="87"/>
      <c r="ODE180" s="255"/>
      <c r="ODF180" s="126"/>
      <c r="ODG180" s="84"/>
      <c r="ODH180" s="4"/>
      <c r="ODI180" s="4"/>
      <c r="ODJ180" s="4"/>
      <c r="ODK180" s="4"/>
      <c r="ODL180" s="205"/>
      <c r="ODM180" s="70"/>
      <c r="ODN180" s="87"/>
      <c r="ODO180" s="255"/>
      <c r="ODP180" s="126"/>
      <c r="ODQ180" s="84"/>
      <c r="ODR180" s="4"/>
      <c r="ODS180" s="4"/>
      <c r="ODT180" s="4"/>
      <c r="ODU180" s="4"/>
      <c r="ODV180" s="205"/>
      <c r="ODW180" s="70"/>
      <c r="ODX180" s="87"/>
      <c r="ODY180" s="255"/>
      <c r="ODZ180" s="126"/>
      <c r="OEA180" s="84"/>
      <c r="OEB180" s="4"/>
      <c r="OEC180" s="4"/>
      <c r="OED180" s="4"/>
      <c r="OEE180" s="4"/>
      <c r="OEF180" s="205"/>
      <c r="OEG180" s="70"/>
      <c r="OEH180" s="87"/>
      <c r="OEI180" s="255"/>
      <c r="OEJ180" s="126"/>
      <c r="OEK180" s="84"/>
      <c r="OEL180" s="4"/>
      <c r="OEM180" s="4"/>
      <c r="OEN180" s="4"/>
      <c r="OEO180" s="4"/>
      <c r="OEP180" s="205"/>
      <c r="OEQ180" s="70"/>
      <c r="OER180" s="87"/>
      <c r="OES180" s="255"/>
      <c r="OET180" s="126"/>
      <c r="OEU180" s="84"/>
      <c r="OEV180" s="4"/>
      <c r="OEW180" s="4"/>
      <c r="OEX180" s="4"/>
      <c r="OEY180" s="4"/>
      <c r="OEZ180" s="205"/>
      <c r="OFA180" s="70"/>
      <c r="OFB180" s="87"/>
      <c r="OFC180" s="255"/>
      <c r="OFD180" s="126"/>
      <c r="OFE180" s="84"/>
      <c r="OFF180" s="4"/>
      <c r="OFG180" s="4"/>
      <c r="OFH180" s="4"/>
      <c r="OFI180" s="4"/>
      <c r="OFJ180" s="205"/>
      <c r="OFK180" s="70"/>
      <c r="OFL180" s="87"/>
      <c r="OFM180" s="255"/>
      <c r="OFN180" s="126"/>
      <c r="OFO180" s="84"/>
      <c r="OFP180" s="4"/>
      <c r="OFQ180" s="4"/>
      <c r="OFR180" s="4"/>
      <c r="OFS180" s="4"/>
      <c r="OFT180" s="205"/>
      <c r="OFU180" s="70"/>
      <c r="OFV180" s="87"/>
      <c r="OFW180" s="255"/>
      <c r="OFX180" s="126"/>
      <c r="OFY180" s="84"/>
      <c r="OFZ180" s="4"/>
      <c r="OGA180" s="4"/>
      <c r="OGB180" s="4"/>
      <c r="OGC180" s="4"/>
      <c r="OGD180" s="205"/>
      <c r="OGE180" s="70"/>
      <c r="OGF180" s="87"/>
      <c r="OGG180" s="255"/>
      <c r="OGH180" s="126"/>
      <c r="OGI180" s="84"/>
      <c r="OGJ180" s="4"/>
      <c r="OGK180" s="4"/>
      <c r="OGL180" s="4"/>
      <c r="OGM180" s="4"/>
      <c r="OGN180" s="205"/>
      <c r="OGO180" s="70"/>
      <c r="OGP180" s="87"/>
      <c r="OGQ180" s="255"/>
      <c r="OGR180" s="126"/>
      <c r="OGS180" s="84"/>
      <c r="OGT180" s="4"/>
      <c r="OGU180" s="4"/>
      <c r="OGV180" s="4"/>
      <c r="OGW180" s="4"/>
      <c r="OGX180" s="205"/>
      <c r="OGY180" s="70"/>
      <c r="OGZ180" s="87"/>
      <c r="OHA180" s="255"/>
      <c r="OHB180" s="126"/>
      <c r="OHC180" s="84"/>
      <c r="OHD180" s="4"/>
      <c r="OHE180" s="4"/>
      <c r="OHF180" s="4"/>
      <c r="OHG180" s="4"/>
      <c r="OHH180" s="205"/>
      <c r="OHI180" s="70"/>
      <c r="OHJ180" s="87"/>
      <c r="OHK180" s="255"/>
      <c r="OHL180" s="126"/>
      <c r="OHM180" s="84"/>
      <c r="OHN180" s="4"/>
      <c r="OHO180" s="4"/>
      <c r="OHP180" s="4"/>
      <c r="OHQ180" s="4"/>
      <c r="OHR180" s="205"/>
      <c r="OHS180" s="70"/>
      <c r="OHT180" s="87"/>
      <c r="OHU180" s="255"/>
      <c r="OHV180" s="126"/>
      <c r="OHW180" s="84"/>
      <c r="OHX180" s="4"/>
      <c r="OHY180" s="4"/>
      <c r="OHZ180" s="4"/>
      <c r="OIA180" s="4"/>
      <c r="OIB180" s="205"/>
      <c r="OIC180" s="70"/>
      <c r="OID180" s="87"/>
      <c r="OIE180" s="255"/>
      <c r="OIF180" s="126"/>
      <c r="OIG180" s="84"/>
      <c r="OIH180" s="4"/>
      <c r="OII180" s="4"/>
      <c r="OIJ180" s="4"/>
      <c r="OIK180" s="4"/>
      <c r="OIL180" s="205"/>
      <c r="OIM180" s="70"/>
      <c r="OIN180" s="87"/>
      <c r="OIO180" s="255"/>
      <c r="OIP180" s="126"/>
      <c r="OIQ180" s="84"/>
      <c r="OIR180" s="4"/>
      <c r="OIS180" s="4"/>
      <c r="OIT180" s="4"/>
      <c r="OIU180" s="4"/>
      <c r="OIV180" s="205"/>
      <c r="OIW180" s="70"/>
      <c r="OIX180" s="87"/>
      <c r="OIY180" s="255"/>
      <c r="OIZ180" s="126"/>
      <c r="OJA180" s="84"/>
      <c r="OJB180" s="4"/>
      <c r="OJC180" s="4"/>
      <c r="OJD180" s="4"/>
      <c r="OJE180" s="4"/>
      <c r="OJF180" s="205"/>
      <c r="OJG180" s="70"/>
      <c r="OJH180" s="87"/>
      <c r="OJI180" s="255"/>
      <c r="OJJ180" s="126"/>
      <c r="OJK180" s="84"/>
      <c r="OJL180" s="4"/>
      <c r="OJM180" s="4"/>
      <c r="OJN180" s="4"/>
      <c r="OJO180" s="4"/>
      <c r="OJP180" s="205"/>
      <c r="OJQ180" s="70"/>
      <c r="OJR180" s="87"/>
      <c r="OJS180" s="255"/>
      <c r="OJT180" s="126"/>
      <c r="OJU180" s="84"/>
      <c r="OJV180" s="4"/>
      <c r="OJW180" s="4"/>
      <c r="OJX180" s="4"/>
      <c r="OJY180" s="4"/>
      <c r="OJZ180" s="205"/>
      <c r="OKA180" s="70"/>
      <c r="OKB180" s="87"/>
      <c r="OKC180" s="255"/>
      <c r="OKD180" s="126"/>
      <c r="OKE180" s="84"/>
      <c r="OKF180" s="4"/>
      <c r="OKG180" s="4"/>
      <c r="OKH180" s="4"/>
      <c r="OKI180" s="4"/>
      <c r="OKJ180" s="205"/>
      <c r="OKK180" s="70"/>
      <c r="OKL180" s="87"/>
      <c r="OKM180" s="255"/>
      <c r="OKN180" s="126"/>
      <c r="OKO180" s="84"/>
      <c r="OKP180" s="4"/>
      <c r="OKQ180" s="4"/>
      <c r="OKR180" s="4"/>
      <c r="OKS180" s="4"/>
      <c r="OKT180" s="205"/>
      <c r="OKU180" s="70"/>
      <c r="OKV180" s="87"/>
      <c r="OKW180" s="255"/>
      <c r="OKX180" s="126"/>
      <c r="OKY180" s="84"/>
      <c r="OKZ180" s="4"/>
      <c r="OLA180" s="4"/>
      <c r="OLB180" s="4"/>
      <c r="OLC180" s="4"/>
      <c r="OLD180" s="205"/>
      <c r="OLE180" s="70"/>
      <c r="OLF180" s="87"/>
      <c r="OLG180" s="255"/>
      <c r="OLH180" s="126"/>
      <c r="OLI180" s="84"/>
      <c r="OLJ180" s="4"/>
      <c r="OLK180" s="4"/>
      <c r="OLL180" s="4"/>
      <c r="OLM180" s="4"/>
      <c r="OLN180" s="205"/>
      <c r="OLO180" s="70"/>
      <c r="OLP180" s="87"/>
      <c r="OLQ180" s="255"/>
      <c r="OLR180" s="126"/>
      <c r="OLS180" s="84"/>
      <c r="OLT180" s="4"/>
      <c r="OLU180" s="4"/>
      <c r="OLV180" s="4"/>
      <c r="OLW180" s="4"/>
      <c r="OLX180" s="205"/>
      <c r="OLY180" s="70"/>
      <c r="OLZ180" s="87"/>
      <c r="OMA180" s="255"/>
      <c r="OMB180" s="126"/>
      <c r="OMC180" s="84"/>
      <c r="OMD180" s="4"/>
      <c r="OME180" s="4"/>
      <c r="OMF180" s="4"/>
      <c r="OMG180" s="4"/>
      <c r="OMH180" s="205"/>
      <c r="OMI180" s="70"/>
      <c r="OMJ180" s="87"/>
      <c r="OMK180" s="255"/>
      <c r="OML180" s="126"/>
      <c r="OMM180" s="84"/>
      <c r="OMN180" s="4"/>
      <c r="OMO180" s="4"/>
      <c r="OMP180" s="4"/>
      <c r="OMQ180" s="4"/>
      <c r="OMR180" s="205"/>
      <c r="OMS180" s="70"/>
      <c r="OMT180" s="87"/>
      <c r="OMU180" s="255"/>
      <c r="OMV180" s="126"/>
      <c r="OMW180" s="84"/>
      <c r="OMX180" s="4"/>
      <c r="OMY180" s="4"/>
      <c r="OMZ180" s="4"/>
      <c r="ONA180" s="4"/>
      <c r="ONB180" s="205"/>
      <c r="ONC180" s="70"/>
      <c r="OND180" s="87"/>
      <c r="ONE180" s="255"/>
      <c r="ONF180" s="126"/>
      <c r="ONG180" s="84"/>
      <c r="ONH180" s="4"/>
      <c r="ONI180" s="4"/>
      <c r="ONJ180" s="4"/>
      <c r="ONK180" s="4"/>
      <c r="ONL180" s="205"/>
      <c r="ONM180" s="70"/>
      <c r="ONN180" s="87"/>
      <c r="ONO180" s="255"/>
      <c r="ONP180" s="126"/>
      <c r="ONQ180" s="84"/>
      <c r="ONR180" s="4"/>
      <c r="ONS180" s="4"/>
      <c r="ONT180" s="4"/>
      <c r="ONU180" s="4"/>
      <c r="ONV180" s="205"/>
      <c r="ONW180" s="70"/>
      <c r="ONX180" s="87"/>
      <c r="ONY180" s="255"/>
      <c r="ONZ180" s="126"/>
      <c r="OOA180" s="84"/>
      <c r="OOB180" s="4"/>
      <c r="OOC180" s="4"/>
      <c r="OOD180" s="4"/>
      <c r="OOE180" s="4"/>
      <c r="OOF180" s="205"/>
      <c r="OOG180" s="70"/>
      <c r="OOH180" s="87"/>
      <c r="OOI180" s="255"/>
      <c r="OOJ180" s="126"/>
      <c r="OOK180" s="84"/>
      <c r="OOL180" s="4"/>
      <c r="OOM180" s="4"/>
      <c r="OON180" s="4"/>
      <c r="OOO180" s="4"/>
      <c r="OOP180" s="205"/>
      <c r="OOQ180" s="70"/>
      <c r="OOR180" s="87"/>
      <c r="OOS180" s="255"/>
      <c r="OOT180" s="126"/>
      <c r="OOU180" s="84"/>
      <c r="OOV180" s="4"/>
      <c r="OOW180" s="4"/>
      <c r="OOX180" s="4"/>
      <c r="OOY180" s="4"/>
      <c r="OOZ180" s="205"/>
      <c r="OPA180" s="70"/>
      <c r="OPB180" s="87"/>
      <c r="OPC180" s="255"/>
      <c r="OPD180" s="126"/>
      <c r="OPE180" s="84"/>
      <c r="OPF180" s="4"/>
      <c r="OPG180" s="4"/>
      <c r="OPH180" s="4"/>
      <c r="OPI180" s="4"/>
      <c r="OPJ180" s="205"/>
      <c r="OPK180" s="70"/>
      <c r="OPL180" s="87"/>
      <c r="OPM180" s="255"/>
      <c r="OPN180" s="126"/>
      <c r="OPO180" s="84"/>
      <c r="OPP180" s="4"/>
      <c r="OPQ180" s="4"/>
      <c r="OPR180" s="4"/>
      <c r="OPS180" s="4"/>
      <c r="OPT180" s="205"/>
      <c r="OPU180" s="70"/>
      <c r="OPV180" s="87"/>
      <c r="OPW180" s="255"/>
      <c r="OPX180" s="126"/>
      <c r="OPY180" s="84"/>
      <c r="OPZ180" s="4"/>
      <c r="OQA180" s="4"/>
      <c r="OQB180" s="4"/>
      <c r="OQC180" s="4"/>
      <c r="OQD180" s="205"/>
      <c r="OQE180" s="70"/>
      <c r="OQF180" s="87"/>
      <c r="OQG180" s="255"/>
      <c r="OQH180" s="126"/>
      <c r="OQI180" s="84"/>
      <c r="OQJ180" s="4"/>
      <c r="OQK180" s="4"/>
      <c r="OQL180" s="4"/>
      <c r="OQM180" s="4"/>
      <c r="OQN180" s="205"/>
      <c r="OQO180" s="70"/>
      <c r="OQP180" s="87"/>
      <c r="OQQ180" s="255"/>
      <c r="OQR180" s="126"/>
      <c r="OQS180" s="84"/>
      <c r="OQT180" s="4"/>
      <c r="OQU180" s="4"/>
      <c r="OQV180" s="4"/>
      <c r="OQW180" s="4"/>
      <c r="OQX180" s="205"/>
      <c r="OQY180" s="70"/>
      <c r="OQZ180" s="87"/>
      <c r="ORA180" s="255"/>
      <c r="ORB180" s="126"/>
      <c r="ORC180" s="84"/>
      <c r="ORD180" s="4"/>
      <c r="ORE180" s="4"/>
      <c r="ORF180" s="4"/>
      <c r="ORG180" s="4"/>
      <c r="ORH180" s="205"/>
      <c r="ORI180" s="70"/>
      <c r="ORJ180" s="87"/>
      <c r="ORK180" s="255"/>
      <c r="ORL180" s="126"/>
      <c r="ORM180" s="84"/>
      <c r="ORN180" s="4"/>
      <c r="ORO180" s="4"/>
      <c r="ORP180" s="4"/>
      <c r="ORQ180" s="4"/>
      <c r="ORR180" s="205"/>
      <c r="ORS180" s="70"/>
      <c r="ORT180" s="87"/>
      <c r="ORU180" s="255"/>
      <c r="ORV180" s="126"/>
      <c r="ORW180" s="84"/>
      <c r="ORX180" s="4"/>
      <c r="ORY180" s="4"/>
      <c r="ORZ180" s="4"/>
      <c r="OSA180" s="4"/>
      <c r="OSB180" s="205"/>
      <c r="OSC180" s="70"/>
      <c r="OSD180" s="87"/>
      <c r="OSE180" s="255"/>
      <c r="OSF180" s="126"/>
      <c r="OSG180" s="84"/>
      <c r="OSH180" s="4"/>
      <c r="OSI180" s="4"/>
      <c r="OSJ180" s="4"/>
      <c r="OSK180" s="4"/>
      <c r="OSL180" s="205"/>
      <c r="OSM180" s="70"/>
      <c r="OSN180" s="87"/>
      <c r="OSO180" s="255"/>
      <c r="OSP180" s="126"/>
      <c r="OSQ180" s="84"/>
      <c r="OSR180" s="4"/>
      <c r="OSS180" s="4"/>
      <c r="OST180" s="4"/>
      <c r="OSU180" s="4"/>
      <c r="OSV180" s="205"/>
      <c r="OSW180" s="70"/>
      <c r="OSX180" s="87"/>
      <c r="OSY180" s="255"/>
      <c r="OSZ180" s="126"/>
      <c r="OTA180" s="84"/>
      <c r="OTB180" s="4"/>
      <c r="OTC180" s="4"/>
      <c r="OTD180" s="4"/>
      <c r="OTE180" s="4"/>
      <c r="OTF180" s="205"/>
      <c r="OTG180" s="70"/>
      <c r="OTH180" s="87"/>
      <c r="OTI180" s="255"/>
      <c r="OTJ180" s="126"/>
      <c r="OTK180" s="84"/>
      <c r="OTL180" s="4"/>
      <c r="OTM180" s="4"/>
      <c r="OTN180" s="4"/>
      <c r="OTO180" s="4"/>
      <c r="OTP180" s="205"/>
      <c r="OTQ180" s="70"/>
      <c r="OTR180" s="87"/>
      <c r="OTS180" s="255"/>
      <c r="OTT180" s="126"/>
      <c r="OTU180" s="84"/>
      <c r="OTV180" s="4"/>
      <c r="OTW180" s="4"/>
      <c r="OTX180" s="4"/>
      <c r="OTY180" s="4"/>
      <c r="OTZ180" s="205"/>
      <c r="OUA180" s="70"/>
      <c r="OUB180" s="87"/>
      <c r="OUC180" s="255"/>
      <c r="OUD180" s="126"/>
      <c r="OUE180" s="84"/>
      <c r="OUF180" s="4"/>
      <c r="OUG180" s="4"/>
      <c r="OUH180" s="4"/>
      <c r="OUI180" s="4"/>
      <c r="OUJ180" s="205"/>
      <c r="OUK180" s="70"/>
      <c r="OUL180" s="87"/>
      <c r="OUM180" s="255"/>
      <c r="OUN180" s="126"/>
      <c r="OUO180" s="84"/>
      <c r="OUP180" s="4"/>
      <c r="OUQ180" s="4"/>
      <c r="OUR180" s="4"/>
      <c r="OUS180" s="4"/>
      <c r="OUT180" s="205"/>
      <c r="OUU180" s="70"/>
      <c r="OUV180" s="87"/>
      <c r="OUW180" s="255"/>
      <c r="OUX180" s="126"/>
      <c r="OUY180" s="84"/>
      <c r="OUZ180" s="4"/>
      <c r="OVA180" s="4"/>
      <c r="OVB180" s="4"/>
      <c r="OVC180" s="4"/>
      <c r="OVD180" s="205"/>
      <c r="OVE180" s="70"/>
      <c r="OVF180" s="87"/>
      <c r="OVG180" s="255"/>
      <c r="OVH180" s="126"/>
      <c r="OVI180" s="84"/>
      <c r="OVJ180" s="4"/>
      <c r="OVK180" s="4"/>
      <c r="OVL180" s="4"/>
      <c r="OVM180" s="4"/>
      <c r="OVN180" s="205"/>
      <c r="OVO180" s="70"/>
      <c r="OVP180" s="87"/>
      <c r="OVQ180" s="255"/>
      <c r="OVR180" s="126"/>
      <c r="OVS180" s="84"/>
      <c r="OVT180" s="4"/>
      <c r="OVU180" s="4"/>
      <c r="OVV180" s="4"/>
      <c r="OVW180" s="4"/>
      <c r="OVX180" s="205"/>
      <c r="OVY180" s="70"/>
      <c r="OVZ180" s="87"/>
      <c r="OWA180" s="255"/>
      <c r="OWB180" s="126"/>
      <c r="OWC180" s="84"/>
      <c r="OWD180" s="4"/>
      <c r="OWE180" s="4"/>
      <c r="OWF180" s="4"/>
      <c r="OWG180" s="4"/>
      <c r="OWH180" s="205"/>
      <c r="OWI180" s="70"/>
      <c r="OWJ180" s="87"/>
      <c r="OWK180" s="255"/>
      <c r="OWL180" s="126"/>
      <c r="OWM180" s="84"/>
      <c r="OWN180" s="4"/>
      <c r="OWO180" s="4"/>
      <c r="OWP180" s="4"/>
      <c r="OWQ180" s="4"/>
      <c r="OWR180" s="205"/>
      <c r="OWS180" s="70"/>
      <c r="OWT180" s="87"/>
      <c r="OWU180" s="255"/>
      <c r="OWV180" s="126"/>
      <c r="OWW180" s="84"/>
      <c r="OWX180" s="4"/>
      <c r="OWY180" s="4"/>
      <c r="OWZ180" s="4"/>
      <c r="OXA180" s="4"/>
      <c r="OXB180" s="205"/>
      <c r="OXC180" s="70"/>
      <c r="OXD180" s="87"/>
      <c r="OXE180" s="255"/>
      <c r="OXF180" s="126"/>
      <c r="OXG180" s="84"/>
      <c r="OXH180" s="4"/>
      <c r="OXI180" s="4"/>
      <c r="OXJ180" s="4"/>
      <c r="OXK180" s="4"/>
      <c r="OXL180" s="205"/>
      <c r="OXM180" s="70"/>
      <c r="OXN180" s="87"/>
      <c r="OXO180" s="255"/>
      <c r="OXP180" s="126"/>
      <c r="OXQ180" s="84"/>
      <c r="OXR180" s="4"/>
      <c r="OXS180" s="4"/>
      <c r="OXT180" s="4"/>
      <c r="OXU180" s="4"/>
      <c r="OXV180" s="205"/>
      <c r="OXW180" s="70"/>
      <c r="OXX180" s="87"/>
      <c r="OXY180" s="255"/>
      <c r="OXZ180" s="126"/>
      <c r="OYA180" s="84"/>
      <c r="OYB180" s="4"/>
      <c r="OYC180" s="4"/>
      <c r="OYD180" s="4"/>
      <c r="OYE180" s="4"/>
      <c r="OYF180" s="205"/>
      <c r="OYG180" s="70"/>
      <c r="OYH180" s="87"/>
      <c r="OYI180" s="255"/>
      <c r="OYJ180" s="126"/>
      <c r="OYK180" s="84"/>
      <c r="OYL180" s="4"/>
      <c r="OYM180" s="4"/>
      <c r="OYN180" s="4"/>
      <c r="OYO180" s="4"/>
      <c r="OYP180" s="205"/>
      <c r="OYQ180" s="70"/>
      <c r="OYR180" s="87"/>
      <c r="OYS180" s="255"/>
      <c r="OYT180" s="126"/>
      <c r="OYU180" s="84"/>
      <c r="OYV180" s="4"/>
      <c r="OYW180" s="4"/>
      <c r="OYX180" s="4"/>
      <c r="OYY180" s="4"/>
      <c r="OYZ180" s="205"/>
      <c r="OZA180" s="70"/>
      <c r="OZB180" s="87"/>
      <c r="OZC180" s="255"/>
      <c r="OZD180" s="126"/>
      <c r="OZE180" s="84"/>
      <c r="OZF180" s="4"/>
      <c r="OZG180" s="4"/>
      <c r="OZH180" s="4"/>
      <c r="OZI180" s="4"/>
      <c r="OZJ180" s="205"/>
      <c r="OZK180" s="70"/>
      <c r="OZL180" s="87"/>
      <c r="OZM180" s="255"/>
      <c r="OZN180" s="126"/>
      <c r="OZO180" s="84"/>
      <c r="OZP180" s="4"/>
      <c r="OZQ180" s="4"/>
      <c r="OZR180" s="4"/>
      <c r="OZS180" s="4"/>
      <c r="OZT180" s="205"/>
      <c r="OZU180" s="70"/>
      <c r="OZV180" s="87"/>
      <c r="OZW180" s="255"/>
      <c r="OZX180" s="126"/>
      <c r="OZY180" s="84"/>
      <c r="OZZ180" s="4"/>
      <c r="PAA180" s="4"/>
      <c r="PAB180" s="4"/>
      <c r="PAC180" s="4"/>
      <c r="PAD180" s="205"/>
      <c r="PAE180" s="70"/>
      <c r="PAF180" s="87"/>
      <c r="PAG180" s="255"/>
      <c r="PAH180" s="126"/>
      <c r="PAI180" s="84"/>
      <c r="PAJ180" s="4"/>
      <c r="PAK180" s="4"/>
      <c r="PAL180" s="4"/>
      <c r="PAM180" s="4"/>
      <c r="PAN180" s="205"/>
      <c r="PAO180" s="70"/>
      <c r="PAP180" s="87"/>
      <c r="PAQ180" s="255"/>
      <c r="PAR180" s="126"/>
      <c r="PAS180" s="84"/>
      <c r="PAT180" s="4"/>
      <c r="PAU180" s="4"/>
      <c r="PAV180" s="4"/>
      <c r="PAW180" s="4"/>
      <c r="PAX180" s="205"/>
      <c r="PAY180" s="70"/>
      <c r="PAZ180" s="87"/>
      <c r="PBA180" s="255"/>
      <c r="PBB180" s="126"/>
      <c r="PBC180" s="84"/>
      <c r="PBD180" s="4"/>
      <c r="PBE180" s="4"/>
      <c r="PBF180" s="4"/>
      <c r="PBG180" s="4"/>
      <c r="PBH180" s="205"/>
      <c r="PBI180" s="70"/>
      <c r="PBJ180" s="87"/>
      <c r="PBK180" s="255"/>
      <c r="PBL180" s="126"/>
      <c r="PBM180" s="84"/>
      <c r="PBN180" s="4"/>
      <c r="PBO180" s="4"/>
      <c r="PBP180" s="4"/>
      <c r="PBQ180" s="4"/>
      <c r="PBR180" s="205"/>
      <c r="PBS180" s="70"/>
      <c r="PBT180" s="87"/>
      <c r="PBU180" s="255"/>
      <c r="PBV180" s="126"/>
      <c r="PBW180" s="84"/>
      <c r="PBX180" s="4"/>
      <c r="PBY180" s="4"/>
      <c r="PBZ180" s="4"/>
      <c r="PCA180" s="4"/>
      <c r="PCB180" s="205"/>
      <c r="PCC180" s="70"/>
      <c r="PCD180" s="87"/>
      <c r="PCE180" s="255"/>
      <c r="PCF180" s="126"/>
      <c r="PCG180" s="84"/>
      <c r="PCH180" s="4"/>
      <c r="PCI180" s="4"/>
      <c r="PCJ180" s="4"/>
      <c r="PCK180" s="4"/>
      <c r="PCL180" s="205"/>
      <c r="PCM180" s="70"/>
      <c r="PCN180" s="87"/>
      <c r="PCO180" s="255"/>
      <c r="PCP180" s="126"/>
      <c r="PCQ180" s="84"/>
      <c r="PCR180" s="4"/>
      <c r="PCS180" s="4"/>
      <c r="PCT180" s="4"/>
      <c r="PCU180" s="4"/>
      <c r="PCV180" s="205"/>
      <c r="PCW180" s="70"/>
      <c r="PCX180" s="87"/>
      <c r="PCY180" s="255"/>
      <c r="PCZ180" s="126"/>
      <c r="PDA180" s="84"/>
      <c r="PDB180" s="4"/>
      <c r="PDC180" s="4"/>
      <c r="PDD180" s="4"/>
      <c r="PDE180" s="4"/>
      <c r="PDF180" s="205"/>
      <c r="PDG180" s="70"/>
      <c r="PDH180" s="87"/>
      <c r="PDI180" s="255"/>
      <c r="PDJ180" s="126"/>
      <c r="PDK180" s="84"/>
      <c r="PDL180" s="4"/>
      <c r="PDM180" s="4"/>
      <c r="PDN180" s="4"/>
      <c r="PDO180" s="4"/>
      <c r="PDP180" s="205"/>
      <c r="PDQ180" s="70"/>
      <c r="PDR180" s="87"/>
      <c r="PDS180" s="255"/>
      <c r="PDT180" s="126"/>
      <c r="PDU180" s="84"/>
      <c r="PDV180" s="4"/>
      <c r="PDW180" s="4"/>
      <c r="PDX180" s="4"/>
      <c r="PDY180" s="4"/>
      <c r="PDZ180" s="205"/>
      <c r="PEA180" s="70"/>
      <c r="PEB180" s="87"/>
      <c r="PEC180" s="255"/>
      <c r="PED180" s="126"/>
      <c r="PEE180" s="84"/>
      <c r="PEF180" s="4"/>
      <c r="PEG180" s="4"/>
      <c r="PEH180" s="4"/>
      <c r="PEI180" s="4"/>
      <c r="PEJ180" s="205"/>
      <c r="PEK180" s="70"/>
      <c r="PEL180" s="87"/>
      <c r="PEM180" s="255"/>
      <c r="PEN180" s="126"/>
      <c r="PEO180" s="84"/>
      <c r="PEP180" s="4"/>
      <c r="PEQ180" s="4"/>
      <c r="PER180" s="4"/>
      <c r="PES180" s="4"/>
      <c r="PET180" s="205"/>
      <c r="PEU180" s="70"/>
      <c r="PEV180" s="87"/>
      <c r="PEW180" s="255"/>
      <c r="PEX180" s="126"/>
      <c r="PEY180" s="84"/>
      <c r="PEZ180" s="4"/>
      <c r="PFA180" s="4"/>
      <c r="PFB180" s="4"/>
      <c r="PFC180" s="4"/>
      <c r="PFD180" s="205"/>
      <c r="PFE180" s="70"/>
      <c r="PFF180" s="87"/>
      <c r="PFG180" s="255"/>
      <c r="PFH180" s="126"/>
      <c r="PFI180" s="84"/>
      <c r="PFJ180" s="4"/>
      <c r="PFK180" s="4"/>
      <c r="PFL180" s="4"/>
      <c r="PFM180" s="4"/>
      <c r="PFN180" s="205"/>
      <c r="PFO180" s="70"/>
      <c r="PFP180" s="87"/>
      <c r="PFQ180" s="255"/>
      <c r="PFR180" s="126"/>
      <c r="PFS180" s="84"/>
      <c r="PFT180" s="4"/>
      <c r="PFU180" s="4"/>
      <c r="PFV180" s="4"/>
      <c r="PFW180" s="4"/>
      <c r="PFX180" s="205"/>
      <c r="PFY180" s="70"/>
      <c r="PFZ180" s="87"/>
      <c r="PGA180" s="255"/>
      <c r="PGB180" s="126"/>
      <c r="PGC180" s="84"/>
      <c r="PGD180" s="4"/>
      <c r="PGE180" s="4"/>
      <c r="PGF180" s="4"/>
      <c r="PGG180" s="4"/>
      <c r="PGH180" s="205"/>
      <c r="PGI180" s="70"/>
      <c r="PGJ180" s="87"/>
      <c r="PGK180" s="255"/>
      <c r="PGL180" s="126"/>
      <c r="PGM180" s="84"/>
      <c r="PGN180" s="4"/>
      <c r="PGO180" s="4"/>
      <c r="PGP180" s="4"/>
      <c r="PGQ180" s="4"/>
      <c r="PGR180" s="205"/>
      <c r="PGS180" s="70"/>
      <c r="PGT180" s="87"/>
      <c r="PGU180" s="255"/>
      <c r="PGV180" s="126"/>
      <c r="PGW180" s="84"/>
      <c r="PGX180" s="4"/>
      <c r="PGY180" s="4"/>
      <c r="PGZ180" s="4"/>
      <c r="PHA180" s="4"/>
      <c r="PHB180" s="205"/>
      <c r="PHC180" s="70"/>
      <c r="PHD180" s="87"/>
      <c r="PHE180" s="255"/>
      <c r="PHF180" s="126"/>
      <c r="PHG180" s="84"/>
      <c r="PHH180" s="4"/>
      <c r="PHI180" s="4"/>
      <c r="PHJ180" s="4"/>
      <c r="PHK180" s="4"/>
      <c r="PHL180" s="205"/>
      <c r="PHM180" s="70"/>
      <c r="PHN180" s="87"/>
      <c r="PHO180" s="255"/>
      <c r="PHP180" s="126"/>
      <c r="PHQ180" s="84"/>
      <c r="PHR180" s="4"/>
      <c r="PHS180" s="4"/>
      <c r="PHT180" s="4"/>
      <c r="PHU180" s="4"/>
      <c r="PHV180" s="205"/>
      <c r="PHW180" s="70"/>
      <c r="PHX180" s="87"/>
      <c r="PHY180" s="255"/>
      <c r="PHZ180" s="126"/>
      <c r="PIA180" s="84"/>
      <c r="PIB180" s="4"/>
      <c r="PIC180" s="4"/>
      <c r="PID180" s="4"/>
      <c r="PIE180" s="4"/>
      <c r="PIF180" s="205"/>
      <c r="PIG180" s="70"/>
      <c r="PIH180" s="87"/>
      <c r="PII180" s="255"/>
      <c r="PIJ180" s="126"/>
      <c r="PIK180" s="84"/>
      <c r="PIL180" s="4"/>
      <c r="PIM180" s="4"/>
      <c r="PIN180" s="4"/>
      <c r="PIO180" s="4"/>
      <c r="PIP180" s="205"/>
      <c r="PIQ180" s="70"/>
      <c r="PIR180" s="87"/>
      <c r="PIS180" s="255"/>
      <c r="PIT180" s="126"/>
      <c r="PIU180" s="84"/>
      <c r="PIV180" s="4"/>
      <c r="PIW180" s="4"/>
      <c r="PIX180" s="4"/>
      <c r="PIY180" s="4"/>
      <c r="PIZ180" s="205"/>
      <c r="PJA180" s="70"/>
      <c r="PJB180" s="87"/>
      <c r="PJC180" s="255"/>
      <c r="PJD180" s="126"/>
      <c r="PJE180" s="84"/>
      <c r="PJF180" s="4"/>
      <c r="PJG180" s="4"/>
      <c r="PJH180" s="4"/>
      <c r="PJI180" s="4"/>
      <c r="PJJ180" s="205"/>
      <c r="PJK180" s="70"/>
      <c r="PJL180" s="87"/>
      <c r="PJM180" s="255"/>
      <c r="PJN180" s="126"/>
      <c r="PJO180" s="84"/>
      <c r="PJP180" s="4"/>
      <c r="PJQ180" s="4"/>
      <c r="PJR180" s="4"/>
      <c r="PJS180" s="4"/>
      <c r="PJT180" s="205"/>
      <c r="PJU180" s="70"/>
      <c r="PJV180" s="87"/>
      <c r="PJW180" s="255"/>
      <c r="PJX180" s="126"/>
      <c r="PJY180" s="84"/>
      <c r="PJZ180" s="4"/>
      <c r="PKA180" s="4"/>
      <c r="PKB180" s="4"/>
      <c r="PKC180" s="4"/>
      <c r="PKD180" s="205"/>
      <c r="PKE180" s="70"/>
      <c r="PKF180" s="87"/>
      <c r="PKG180" s="255"/>
      <c r="PKH180" s="126"/>
      <c r="PKI180" s="84"/>
      <c r="PKJ180" s="4"/>
      <c r="PKK180" s="4"/>
      <c r="PKL180" s="4"/>
      <c r="PKM180" s="4"/>
      <c r="PKN180" s="205"/>
      <c r="PKO180" s="70"/>
      <c r="PKP180" s="87"/>
      <c r="PKQ180" s="255"/>
      <c r="PKR180" s="126"/>
      <c r="PKS180" s="84"/>
      <c r="PKT180" s="4"/>
      <c r="PKU180" s="4"/>
      <c r="PKV180" s="4"/>
      <c r="PKW180" s="4"/>
      <c r="PKX180" s="205"/>
      <c r="PKY180" s="70"/>
      <c r="PKZ180" s="87"/>
      <c r="PLA180" s="255"/>
      <c r="PLB180" s="126"/>
      <c r="PLC180" s="84"/>
      <c r="PLD180" s="4"/>
      <c r="PLE180" s="4"/>
      <c r="PLF180" s="4"/>
      <c r="PLG180" s="4"/>
      <c r="PLH180" s="205"/>
      <c r="PLI180" s="70"/>
      <c r="PLJ180" s="87"/>
      <c r="PLK180" s="255"/>
      <c r="PLL180" s="126"/>
      <c r="PLM180" s="84"/>
      <c r="PLN180" s="4"/>
      <c r="PLO180" s="4"/>
      <c r="PLP180" s="4"/>
      <c r="PLQ180" s="4"/>
      <c r="PLR180" s="205"/>
      <c r="PLS180" s="70"/>
      <c r="PLT180" s="87"/>
      <c r="PLU180" s="255"/>
      <c r="PLV180" s="126"/>
      <c r="PLW180" s="84"/>
      <c r="PLX180" s="4"/>
      <c r="PLY180" s="4"/>
      <c r="PLZ180" s="4"/>
      <c r="PMA180" s="4"/>
      <c r="PMB180" s="205"/>
      <c r="PMC180" s="70"/>
      <c r="PMD180" s="87"/>
      <c r="PME180" s="255"/>
      <c r="PMF180" s="126"/>
      <c r="PMG180" s="84"/>
      <c r="PMH180" s="4"/>
      <c r="PMI180" s="4"/>
      <c r="PMJ180" s="4"/>
      <c r="PMK180" s="4"/>
      <c r="PML180" s="205"/>
      <c r="PMM180" s="70"/>
      <c r="PMN180" s="87"/>
      <c r="PMO180" s="255"/>
      <c r="PMP180" s="126"/>
      <c r="PMQ180" s="84"/>
      <c r="PMR180" s="4"/>
      <c r="PMS180" s="4"/>
      <c r="PMT180" s="4"/>
      <c r="PMU180" s="4"/>
      <c r="PMV180" s="205"/>
      <c r="PMW180" s="70"/>
      <c r="PMX180" s="87"/>
      <c r="PMY180" s="255"/>
      <c r="PMZ180" s="126"/>
      <c r="PNA180" s="84"/>
      <c r="PNB180" s="4"/>
      <c r="PNC180" s="4"/>
      <c r="PND180" s="4"/>
      <c r="PNE180" s="4"/>
      <c r="PNF180" s="205"/>
      <c r="PNG180" s="70"/>
      <c r="PNH180" s="87"/>
      <c r="PNI180" s="255"/>
      <c r="PNJ180" s="126"/>
      <c r="PNK180" s="84"/>
      <c r="PNL180" s="4"/>
      <c r="PNM180" s="4"/>
      <c r="PNN180" s="4"/>
      <c r="PNO180" s="4"/>
      <c r="PNP180" s="205"/>
      <c r="PNQ180" s="70"/>
      <c r="PNR180" s="87"/>
      <c r="PNS180" s="255"/>
      <c r="PNT180" s="126"/>
      <c r="PNU180" s="84"/>
      <c r="PNV180" s="4"/>
      <c r="PNW180" s="4"/>
      <c r="PNX180" s="4"/>
      <c r="PNY180" s="4"/>
      <c r="PNZ180" s="205"/>
      <c r="POA180" s="70"/>
      <c r="POB180" s="87"/>
      <c r="POC180" s="255"/>
      <c r="POD180" s="126"/>
      <c r="POE180" s="84"/>
      <c r="POF180" s="4"/>
      <c r="POG180" s="4"/>
      <c r="POH180" s="4"/>
      <c r="POI180" s="4"/>
      <c r="POJ180" s="205"/>
      <c r="POK180" s="70"/>
      <c r="POL180" s="87"/>
      <c r="POM180" s="255"/>
      <c r="PON180" s="126"/>
      <c r="POO180" s="84"/>
      <c r="POP180" s="4"/>
      <c r="POQ180" s="4"/>
      <c r="POR180" s="4"/>
      <c r="POS180" s="4"/>
      <c r="POT180" s="205"/>
      <c r="POU180" s="70"/>
      <c r="POV180" s="87"/>
      <c r="POW180" s="255"/>
      <c r="POX180" s="126"/>
      <c r="POY180" s="84"/>
      <c r="POZ180" s="4"/>
      <c r="PPA180" s="4"/>
      <c r="PPB180" s="4"/>
      <c r="PPC180" s="4"/>
      <c r="PPD180" s="205"/>
      <c r="PPE180" s="70"/>
      <c r="PPF180" s="87"/>
      <c r="PPG180" s="255"/>
      <c r="PPH180" s="126"/>
      <c r="PPI180" s="84"/>
      <c r="PPJ180" s="4"/>
      <c r="PPK180" s="4"/>
      <c r="PPL180" s="4"/>
      <c r="PPM180" s="4"/>
      <c r="PPN180" s="205"/>
      <c r="PPO180" s="70"/>
      <c r="PPP180" s="87"/>
      <c r="PPQ180" s="255"/>
      <c r="PPR180" s="126"/>
      <c r="PPS180" s="84"/>
      <c r="PPT180" s="4"/>
      <c r="PPU180" s="4"/>
      <c r="PPV180" s="4"/>
      <c r="PPW180" s="4"/>
      <c r="PPX180" s="205"/>
      <c r="PPY180" s="70"/>
      <c r="PPZ180" s="87"/>
      <c r="PQA180" s="255"/>
      <c r="PQB180" s="126"/>
      <c r="PQC180" s="84"/>
      <c r="PQD180" s="4"/>
      <c r="PQE180" s="4"/>
      <c r="PQF180" s="4"/>
      <c r="PQG180" s="4"/>
      <c r="PQH180" s="205"/>
      <c r="PQI180" s="70"/>
      <c r="PQJ180" s="87"/>
      <c r="PQK180" s="255"/>
      <c r="PQL180" s="126"/>
      <c r="PQM180" s="84"/>
      <c r="PQN180" s="4"/>
      <c r="PQO180" s="4"/>
      <c r="PQP180" s="4"/>
      <c r="PQQ180" s="4"/>
      <c r="PQR180" s="205"/>
      <c r="PQS180" s="70"/>
      <c r="PQT180" s="87"/>
      <c r="PQU180" s="255"/>
      <c r="PQV180" s="126"/>
      <c r="PQW180" s="84"/>
      <c r="PQX180" s="4"/>
      <c r="PQY180" s="4"/>
      <c r="PQZ180" s="4"/>
      <c r="PRA180" s="4"/>
      <c r="PRB180" s="205"/>
      <c r="PRC180" s="70"/>
      <c r="PRD180" s="87"/>
      <c r="PRE180" s="255"/>
      <c r="PRF180" s="126"/>
      <c r="PRG180" s="84"/>
      <c r="PRH180" s="4"/>
      <c r="PRI180" s="4"/>
      <c r="PRJ180" s="4"/>
      <c r="PRK180" s="4"/>
      <c r="PRL180" s="205"/>
      <c r="PRM180" s="70"/>
      <c r="PRN180" s="87"/>
      <c r="PRO180" s="255"/>
      <c r="PRP180" s="126"/>
      <c r="PRQ180" s="84"/>
      <c r="PRR180" s="4"/>
      <c r="PRS180" s="4"/>
      <c r="PRT180" s="4"/>
      <c r="PRU180" s="4"/>
      <c r="PRV180" s="205"/>
      <c r="PRW180" s="70"/>
      <c r="PRX180" s="87"/>
      <c r="PRY180" s="255"/>
      <c r="PRZ180" s="126"/>
      <c r="PSA180" s="84"/>
      <c r="PSB180" s="4"/>
      <c r="PSC180" s="4"/>
      <c r="PSD180" s="4"/>
      <c r="PSE180" s="4"/>
      <c r="PSF180" s="205"/>
      <c r="PSG180" s="70"/>
      <c r="PSH180" s="87"/>
      <c r="PSI180" s="255"/>
      <c r="PSJ180" s="126"/>
      <c r="PSK180" s="84"/>
      <c r="PSL180" s="4"/>
      <c r="PSM180" s="4"/>
      <c r="PSN180" s="4"/>
      <c r="PSO180" s="4"/>
      <c r="PSP180" s="205"/>
      <c r="PSQ180" s="70"/>
      <c r="PSR180" s="87"/>
      <c r="PSS180" s="255"/>
      <c r="PST180" s="126"/>
      <c r="PSU180" s="84"/>
      <c r="PSV180" s="4"/>
      <c r="PSW180" s="4"/>
      <c r="PSX180" s="4"/>
      <c r="PSY180" s="4"/>
      <c r="PSZ180" s="205"/>
      <c r="PTA180" s="70"/>
      <c r="PTB180" s="87"/>
      <c r="PTC180" s="255"/>
      <c r="PTD180" s="126"/>
      <c r="PTE180" s="84"/>
      <c r="PTF180" s="4"/>
      <c r="PTG180" s="4"/>
      <c r="PTH180" s="4"/>
      <c r="PTI180" s="4"/>
      <c r="PTJ180" s="205"/>
      <c r="PTK180" s="70"/>
      <c r="PTL180" s="87"/>
      <c r="PTM180" s="255"/>
      <c r="PTN180" s="126"/>
      <c r="PTO180" s="84"/>
      <c r="PTP180" s="4"/>
      <c r="PTQ180" s="4"/>
      <c r="PTR180" s="4"/>
      <c r="PTS180" s="4"/>
      <c r="PTT180" s="205"/>
      <c r="PTU180" s="70"/>
      <c r="PTV180" s="87"/>
      <c r="PTW180" s="255"/>
      <c r="PTX180" s="126"/>
      <c r="PTY180" s="84"/>
      <c r="PTZ180" s="4"/>
      <c r="PUA180" s="4"/>
      <c r="PUB180" s="4"/>
      <c r="PUC180" s="4"/>
      <c r="PUD180" s="205"/>
      <c r="PUE180" s="70"/>
      <c r="PUF180" s="87"/>
      <c r="PUG180" s="255"/>
      <c r="PUH180" s="126"/>
      <c r="PUI180" s="84"/>
      <c r="PUJ180" s="4"/>
      <c r="PUK180" s="4"/>
      <c r="PUL180" s="4"/>
      <c r="PUM180" s="4"/>
      <c r="PUN180" s="205"/>
      <c r="PUO180" s="70"/>
      <c r="PUP180" s="87"/>
      <c r="PUQ180" s="255"/>
      <c r="PUR180" s="126"/>
      <c r="PUS180" s="84"/>
      <c r="PUT180" s="4"/>
      <c r="PUU180" s="4"/>
      <c r="PUV180" s="4"/>
      <c r="PUW180" s="4"/>
      <c r="PUX180" s="205"/>
      <c r="PUY180" s="70"/>
      <c r="PUZ180" s="87"/>
      <c r="PVA180" s="255"/>
      <c r="PVB180" s="126"/>
      <c r="PVC180" s="84"/>
      <c r="PVD180" s="4"/>
      <c r="PVE180" s="4"/>
      <c r="PVF180" s="4"/>
      <c r="PVG180" s="4"/>
      <c r="PVH180" s="205"/>
      <c r="PVI180" s="70"/>
      <c r="PVJ180" s="87"/>
      <c r="PVK180" s="255"/>
      <c r="PVL180" s="126"/>
      <c r="PVM180" s="84"/>
      <c r="PVN180" s="4"/>
      <c r="PVO180" s="4"/>
      <c r="PVP180" s="4"/>
      <c r="PVQ180" s="4"/>
      <c r="PVR180" s="205"/>
      <c r="PVS180" s="70"/>
      <c r="PVT180" s="87"/>
      <c r="PVU180" s="255"/>
      <c r="PVV180" s="126"/>
      <c r="PVW180" s="84"/>
      <c r="PVX180" s="4"/>
      <c r="PVY180" s="4"/>
      <c r="PVZ180" s="4"/>
      <c r="PWA180" s="4"/>
      <c r="PWB180" s="205"/>
      <c r="PWC180" s="70"/>
      <c r="PWD180" s="87"/>
      <c r="PWE180" s="255"/>
      <c r="PWF180" s="126"/>
      <c r="PWG180" s="84"/>
      <c r="PWH180" s="4"/>
      <c r="PWI180" s="4"/>
      <c r="PWJ180" s="4"/>
      <c r="PWK180" s="4"/>
      <c r="PWL180" s="205"/>
      <c r="PWM180" s="70"/>
      <c r="PWN180" s="87"/>
      <c r="PWO180" s="255"/>
      <c r="PWP180" s="126"/>
      <c r="PWQ180" s="84"/>
      <c r="PWR180" s="4"/>
      <c r="PWS180" s="4"/>
      <c r="PWT180" s="4"/>
      <c r="PWU180" s="4"/>
      <c r="PWV180" s="205"/>
      <c r="PWW180" s="70"/>
      <c r="PWX180" s="87"/>
      <c r="PWY180" s="255"/>
      <c r="PWZ180" s="126"/>
      <c r="PXA180" s="84"/>
      <c r="PXB180" s="4"/>
      <c r="PXC180" s="4"/>
      <c r="PXD180" s="4"/>
      <c r="PXE180" s="4"/>
      <c r="PXF180" s="205"/>
      <c r="PXG180" s="70"/>
      <c r="PXH180" s="87"/>
      <c r="PXI180" s="255"/>
      <c r="PXJ180" s="126"/>
      <c r="PXK180" s="84"/>
      <c r="PXL180" s="4"/>
      <c r="PXM180" s="4"/>
      <c r="PXN180" s="4"/>
      <c r="PXO180" s="4"/>
      <c r="PXP180" s="205"/>
      <c r="PXQ180" s="70"/>
      <c r="PXR180" s="87"/>
      <c r="PXS180" s="255"/>
      <c r="PXT180" s="126"/>
      <c r="PXU180" s="84"/>
      <c r="PXV180" s="4"/>
      <c r="PXW180" s="4"/>
      <c r="PXX180" s="4"/>
      <c r="PXY180" s="4"/>
      <c r="PXZ180" s="205"/>
      <c r="PYA180" s="70"/>
      <c r="PYB180" s="87"/>
      <c r="PYC180" s="255"/>
      <c r="PYD180" s="126"/>
      <c r="PYE180" s="84"/>
      <c r="PYF180" s="4"/>
      <c r="PYG180" s="4"/>
      <c r="PYH180" s="4"/>
      <c r="PYI180" s="4"/>
      <c r="PYJ180" s="205"/>
      <c r="PYK180" s="70"/>
      <c r="PYL180" s="87"/>
      <c r="PYM180" s="255"/>
      <c r="PYN180" s="126"/>
      <c r="PYO180" s="84"/>
      <c r="PYP180" s="4"/>
      <c r="PYQ180" s="4"/>
      <c r="PYR180" s="4"/>
      <c r="PYS180" s="4"/>
      <c r="PYT180" s="205"/>
      <c r="PYU180" s="70"/>
      <c r="PYV180" s="87"/>
      <c r="PYW180" s="255"/>
      <c r="PYX180" s="126"/>
      <c r="PYY180" s="84"/>
      <c r="PYZ180" s="4"/>
      <c r="PZA180" s="4"/>
      <c r="PZB180" s="4"/>
      <c r="PZC180" s="4"/>
      <c r="PZD180" s="205"/>
      <c r="PZE180" s="70"/>
      <c r="PZF180" s="87"/>
      <c r="PZG180" s="255"/>
      <c r="PZH180" s="126"/>
      <c r="PZI180" s="84"/>
      <c r="PZJ180" s="4"/>
      <c r="PZK180" s="4"/>
      <c r="PZL180" s="4"/>
      <c r="PZM180" s="4"/>
      <c r="PZN180" s="205"/>
      <c r="PZO180" s="70"/>
      <c r="PZP180" s="87"/>
      <c r="PZQ180" s="255"/>
      <c r="PZR180" s="126"/>
      <c r="PZS180" s="84"/>
      <c r="PZT180" s="4"/>
      <c r="PZU180" s="4"/>
      <c r="PZV180" s="4"/>
      <c r="PZW180" s="4"/>
      <c r="PZX180" s="205"/>
      <c r="PZY180" s="70"/>
      <c r="PZZ180" s="87"/>
      <c r="QAA180" s="255"/>
      <c r="QAB180" s="126"/>
      <c r="QAC180" s="84"/>
      <c r="QAD180" s="4"/>
      <c r="QAE180" s="4"/>
      <c r="QAF180" s="4"/>
      <c r="QAG180" s="4"/>
      <c r="QAH180" s="205"/>
      <c r="QAI180" s="70"/>
      <c r="QAJ180" s="87"/>
      <c r="QAK180" s="255"/>
      <c r="QAL180" s="126"/>
      <c r="QAM180" s="84"/>
      <c r="QAN180" s="4"/>
      <c r="QAO180" s="4"/>
      <c r="QAP180" s="4"/>
      <c r="QAQ180" s="4"/>
      <c r="QAR180" s="205"/>
      <c r="QAS180" s="70"/>
      <c r="QAT180" s="87"/>
      <c r="QAU180" s="255"/>
      <c r="QAV180" s="126"/>
      <c r="QAW180" s="84"/>
      <c r="QAX180" s="4"/>
      <c r="QAY180" s="4"/>
      <c r="QAZ180" s="4"/>
      <c r="QBA180" s="4"/>
      <c r="QBB180" s="205"/>
      <c r="QBC180" s="70"/>
      <c r="QBD180" s="87"/>
      <c r="QBE180" s="255"/>
      <c r="QBF180" s="126"/>
      <c r="QBG180" s="84"/>
      <c r="QBH180" s="4"/>
      <c r="QBI180" s="4"/>
      <c r="QBJ180" s="4"/>
      <c r="QBK180" s="4"/>
      <c r="QBL180" s="205"/>
      <c r="QBM180" s="70"/>
      <c r="QBN180" s="87"/>
      <c r="QBO180" s="255"/>
      <c r="QBP180" s="126"/>
      <c r="QBQ180" s="84"/>
      <c r="QBR180" s="4"/>
      <c r="QBS180" s="4"/>
      <c r="QBT180" s="4"/>
      <c r="QBU180" s="4"/>
      <c r="QBV180" s="205"/>
      <c r="QBW180" s="70"/>
      <c r="QBX180" s="87"/>
      <c r="QBY180" s="255"/>
      <c r="QBZ180" s="126"/>
      <c r="QCA180" s="84"/>
      <c r="QCB180" s="4"/>
      <c r="QCC180" s="4"/>
      <c r="QCD180" s="4"/>
      <c r="QCE180" s="4"/>
      <c r="QCF180" s="205"/>
      <c r="QCG180" s="70"/>
      <c r="QCH180" s="87"/>
      <c r="QCI180" s="255"/>
      <c r="QCJ180" s="126"/>
      <c r="QCK180" s="84"/>
      <c r="QCL180" s="4"/>
      <c r="QCM180" s="4"/>
      <c r="QCN180" s="4"/>
      <c r="QCO180" s="4"/>
      <c r="QCP180" s="205"/>
      <c r="QCQ180" s="70"/>
      <c r="QCR180" s="87"/>
      <c r="QCS180" s="255"/>
      <c r="QCT180" s="126"/>
      <c r="QCU180" s="84"/>
      <c r="QCV180" s="4"/>
      <c r="QCW180" s="4"/>
      <c r="QCX180" s="4"/>
      <c r="QCY180" s="4"/>
      <c r="QCZ180" s="205"/>
      <c r="QDA180" s="70"/>
      <c r="QDB180" s="87"/>
      <c r="QDC180" s="255"/>
      <c r="QDD180" s="126"/>
      <c r="QDE180" s="84"/>
      <c r="QDF180" s="4"/>
      <c r="QDG180" s="4"/>
      <c r="QDH180" s="4"/>
      <c r="QDI180" s="4"/>
      <c r="QDJ180" s="205"/>
      <c r="QDK180" s="70"/>
      <c r="QDL180" s="87"/>
      <c r="QDM180" s="255"/>
      <c r="QDN180" s="126"/>
      <c r="QDO180" s="84"/>
      <c r="QDP180" s="4"/>
      <c r="QDQ180" s="4"/>
      <c r="QDR180" s="4"/>
      <c r="QDS180" s="4"/>
      <c r="QDT180" s="205"/>
      <c r="QDU180" s="70"/>
      <c r="QDV180" s="87"/>
      <c r="QDW180" s="255"/>
      <c r="QDX180" s="126"/>
      <c r="QDY180" s="84"/>
      <c r="QDZ180" s="4"/>
      <c r="QEA180" s="4"/>
      <c r="QEB180" s="4"/>
      <c r="QEC180" s="4"/>
      <c r="QED180" s="205"/>
      <c r="QEE180" s="70"/>
      <c r="QEF180" s="87"/>
      <c r="QEG180" s="255"/>
      <c r="QEH180" s="126"/>
      <c r="QEI180" s="84"/>
      <c r="QEJ180" s="4"/>
      <c r="QEK180" s="4"/>
      <c r="QEL180" s="4"/>
      <c r="QEM180" s="4"/>
      <c r="QEN180" s="205"/>
      <c r="QEO180" s="70"/>
      <c r="QEP180" s="87"/>
      <c r="QEQ180" s="255"/>
      <c r="QER180" s="126"/>
      <c r="QES180" s="84"/>
      <c r="QET180" s="4"/>
      <c r="QEU180" s="4"/>
      <c r="QEV180" s="4"/>
      <c r="QEW180" s="4"/>
      <c r="QEX180" s="205"/>
      <c r="QEY180" s="70"/>
      <c r="QEZ180" s="87"/>
      <c r="QFA180" s="255"/>
      <c r="QFB180" s="126"/>
      <c r="QFC180" s="84"/>
      <c r="QFD180" s="4"/>
      <c r="QFE180" s="4"/>
      <c r="QFF180" s="4"/>
      <c r="QFG180" s="4"/>
      <c r="QFH180" s="205"/>
      <c r="QFI180" s="70"/>
      <c r="QFJ180" s="87"/>
      <c r="QFK180" s="255"/>
      <c r="QFL180" s="126"/>
      <c r="QFM180" s="84"/>
      <c r="QFN180" s="4"/>
      <c r="QFO180" s="4"/>
      <c r="QFP180" s="4"/>
      <c r="QFQ180" s="4"/>
      <c r="QFR180" s="205"/>
      <c r="QFS180" s="70"/>
      <c r="QFT180" s="87"/>
      <c r="QFU180" s="255"/>
      <c r="QFV180" s="126"/>
      <c r="QFW180" s="84"/>
      <c r="QFX180" s="4"/>
      <c r="QFY180" s="4"/>
      <c r="QFZ180" s="4"/>
      <c r="QGA180" s="4"/>
      <c r="QGB180" s="205"/>
      <c r="QGC180" s="70"/>
      <c r="QGD180" s="87"/>
      <c r="QGE180" s="255"/>
      <c r="QGF180" s="126"/>
      <c r="QGG180" s="84"/>
      <c r="QGH180" s="4"/>
      <c r="QGI180" s="4"/>
      <c r="QGJ180" s="4"/>
      <c r="QGK180" s="4"/>
      <c r="QGL180" s="205"/>
      <c r="QGM180" s="70"/>
      <c r="QGN180" s="87"/>
      <c r="QGO180" s="255"/>
      <c r="QGP180" s="126"/>
      <c r="QGQ180" s="84"/>
      <c r="QGR180" s="4"/>
      <c r="QGS180" s="4"/>
      <c r="QGT180" s="4"/>
      <c r="QGU180" s="4"/>
      <c r="QGV180" s="205"/>
      <c r="QGW180" s="70"/>
      <c r="QGX180" s="87"/>
      <c r="QGY180" s="255"/>
      <c r="QGZ180" s="126"/>
      <c r="QHA180" s="84"/>
      <c r="QHB180" s="4"/>
      <c r="QHC180" s="4"/>
      <c r="QHD180" s="4"/>
      <c r="QHE180" s="4"/>
      <c r="QHF180" s="205"/>
      <c r="QHG180" s="70"/>
      <c r="QHH180" s="87"/>
      <c r="QHI180" s="255"/>
      <c r="QHJ180" s="126"/>
      <c r="QHK180" s="84"/>
      <c r="QHL180" s="4"/>
      <c r="QHM180" s="4"/>
      <c r="QHN180" s="4"/>
      <c r="QHO180" s="4"/>
      <c r="QHP180" s="205"/>
      <c r="QHQ180" s="70"/>
      <c r="QHR180" s="87"/>
      <c r="QHS180" s="255"/>
      <c r="QHT180" s="126"/>
      <c r="QHU180" s="84"/>
      <c r="QHV180" s="4"/>
      <c r="QHW180" s="4"/>
      <c r="QHX180" s="4"/>
      <c r="QHY180" s="4"/>
      <c r="QHZ180" s="205"/>
      <c r="QIA180" s="70"/>
      <c r="QIB180" s="87"/>
      <c r="QIC180" s="255"/>
      <c r="QID180" s="126"/>
      <c r="QIE180" s="84"/>
      <c r="QIF180" s="4"/>
      <c r="QIG180" s="4"/>
      <c r="QIH180" s="4"/>
      <c r="QII180" s="4"/>
      <c r="QIJ180" s="205"/>
      <c r="QIK180" s="70"/>
      <c r="QIL180" s="87"/>
      <c r="QIM180" s="255"/>
      <c r="QIN180" s="126"/>
      <c r="QIO180" s="84"/>
      <c r="QIP180" s="4"/>
      <c r="QIQ180" s="4"/>
      <c r="QIR180" s="4"/>
      <c r="QIS180" s="4"/>
      <c r="QIT180" s="205"/>
      <c r="QIU180" s="70"/>
      <c r="QIV180" s="87"/>
      <c r="QIW180" s="255"/>
      <c r="QIX180" s="126"/>
      <c r="QIY180" s="84"/>
      <c r="QIZ180" s="4"/>
      <c r="QJA180" s="4"/>
      <c r="QJB180" s="4"/>
      <c r="QJC180" s="4"/>
      <c r="QJD180" s="205"/>
      <c r="QJE180" s="70"/>
      <c r="QJF180" s="87"/>
      <c r="QJG180" s="255"/>
      <c r="QJH180" s="126"/>
      <c r="QJI180" s="84"/>
      <c r="QJJ180" s="4"/>
      <c r="QJK180" s="4"/>
      <c r="QJL180" s="4"/>
      <c r="QJM180" s="4"/>
      <c r="QJN180" s="205"/>
      <c r="QJO180" s="70"/>
      <c r="QJP180" s="87"/>
      <c r="QJQ180" s="255"/>
      <c r="QJR180" s="126"/>
      <c r="QJS180" s="84"/>
      <c r="QJT180" s="4"/>
      <c r="QJU180" s="4"/>
      <c r="QJV180" s="4"/>
      <c r="QJW180" s="4"/>
      <c r="QJX180" s="205"/>
      <c r="QJY180" s="70"/>
      <c r="QJZ180" s="87"/>
      <c r="QKA180" s="255"/>
      <c r="QKB180" s="126"/>
      <c r="QKC180" s="84"/>
      <c r="QKD180" s="4"/>
      <c r="QKE180" s="4"/>
      <c r="QKF180" s="4"/>
      <c r="QKG180" s="4"/>
      <c r="QKH180" s="205"/>
      <c r="QKI180" s="70"/>
      <c r="QKJ180" s="87"/>
      <c r="QKK180" s="255"/>
      <c r="QKL180" s="126"/>
      <c r="QKM180" s="84"/>
      <c r="QKN180" s="4"/>
      <c r="QKO180" s="4"/>
      <c r="QKP180" s="4"/>
      <c r="QKQ180" s="4"/>
      <c r="QKR180" s="205"/>
      <c r="QKS180" s="70"/>
      <c r="QKT180" s="87"/>
      <c r="QKU180" s="255"/>
      <c r="QKV180" s="126"/>
      <c r="QKW180" s="84"/>
      <c r="QKX180" s="4"/>
      <c r="QKY180" s="4"/>
      <c r="QKZ180" s="4"/>
      <c r="QLA180" s="4"/>
      <c r="QLB180" s="205"/>
      <c r="QLC180" s="70"/>
      <c r="QLD180" s="87"/>
      <c r="QLE180" s="255"/>
      <c r="QLF180" s="126"/>
      <c r="QLG180" s="84"/>
      <c r="QLH180" s="4"/>
      <c r="QLI180" s="4"/>
      <c r="QLJ180" s="4"/>
      <c r="QLK180" s="4"/>
      <c r="QLL180" s="205"/>
      <c r="QLM180" s="70"/>
      <c r="QLN180" s="87"/>
      <c r="QLO180" s="255"/>
      <c r="QLP180" s="126"/>
      <c r="QLQ180" s="84"/>
      <c r="QLR180" s="4"/>
      <c r="QLS180" s="4"/>
      <c r="QLT180" s="4"/>
      <c r="QLU180" s="4"/>
      <c r="QLV180" s="205"/>
      <c r="QLW180" s="70"/>
      <c r="QLX180" s="87"/>
      <c r="QLY180" s="255"/>
      <c r="QLZ180" s="126"/>
      <c r="QMA180" s="84"/>
      <c r="QMB180" s="4"/>
      <c r="QMC180" s="4"/>
      <c r="QMD180" s="4"/>
      <c r="QME180" s="4"/>
      <c r="QMF180" s="205"/>
      <c r="QMG180" s="70"/>
      <c r="QMH180" s="87"/>
      <c r="QMI180" s="255"/>
      <c r="QMJ180" s="126"/>
      <c r="QMK180" s="84"/>
      <c r="QML180" s="4"/>
      <c r="QMM180" s="4"/>
      <c r="QMN180" s="4"/>
      <c r="QMO180" s="4"/>
      <c r="QMP180" s="205"/>
      <c r="QMQ180" s="70"/>
      <c r="QMR180" s="87"/>
      <c r="QMS180" s="255"/>
      <c r="QMT180" s="126"/>
      <c r="QMU180" s="84"/>
      <c r="QMV180" s="4"/>
      <c r="QMW180" s="4"/>
      <c r="QMX180" s="4"/>
      <c r="QMY180" s="4"/>
      <c r="QMZ180" s="205"/>
      <c r="QNA180" s="70"/>
      <c r="QNB180" s="87"/>
      <c r="QNC180" s="255"/>
      <c r="QND180" s="126"/>
      <c r="QNE180" s="84"/>
      <c r="QNF180" s="4"/>
      <c r="QNG180" s="4"/>
      <c r="QNH180" s="4"/>
      <c r="QNI180" s="4"/>
      <c r="QNJ180" s="205"/>
      <c r="QNK180" s="70"/>
      <c r="QNL180" s="87"/>
      <c r="QNM180" s="255"/>
      <c r="QNN180" s="126"/>
      <c r="QNO180" s="84"/>
      <c r="QNP180" s="4"/>
      <c r="QNQ180" s="4"/>
      <c r="QNR180" s="4"/>
      <c r="QNS180" s="4"/>
      <c r="QNT180" s="205"/>
      <c r="QNU180" s="70"/>
      <c r="QNV180" s="87"/>
      <c r="QNW180" s="255"/>
      <c r="QNX180" s="126"/>
      <c r="QNY180" s="84"/>
      <c r="QNZ180" s="4"/>
      <c r="QOA180" s="4"/>
      <c r="QOB180" s="4"/>
      <c r="QOC180" s="4"/>
      <c r="QOD180" s="205"/>
      <c r="QOE180" s="70"/>
      <c r="QOF180" s="87"/>
      <c r="QOG180" s="255"/>
      <c r="QOH180" s="126"/>
      <c r="QOI180" s="84"/>
      <c r="QOJ180" s="4"/>
      <c r="QOK180" s="4"/>
      <c r="QOL180" s="4"/>
      <c r="QOM180" s="4"/>
      <c r="QON180" s="205"/>
      <c r="QOO180" s="70"/>
      <c r="QOP180" s="87"/>
      <c r="QOQ180" s="255"/>
      <c r="QOR180" s="126"/>
      <c r="QOS180" s="84"/>
      <c r="QOT180" s="4"/>
      <c r="QOU180" s="4"/>
      <c r="QOV180" s="4"/>
      <c r="QOW180" s="4"/>
      <c r="QOX180" s="205"/>
      <c r="QOY180" s="70"/>
      <c r="QOZ180" s="87"/>
      <c r="QPA180" s="255"/>
      <c r="QPB180" s="126"/>
      <c r="QPC180" s="84"/>
      <c r="QPD180" s="4"/>
      <c r="QPE180" s="4"/>
      <c r="QPF180" s="4"/>
      <c r="QPG180" s="4"/>
      <c r="QPH180" s="205"/>
      <c r="QPI180" s="70"/>
      <c r="QPJ180" s="87"/>
      <c r="QPK180" s="255"/>
      <c r="QPL180" s="126"/>
      <c r="QPM180" s="84"/>
      <c r="QPN180" s="4"/>
      <c r="QPO180" s="4"/>
      <c r="QPP180" s="4"/>
      <c r="QPQ180" s="4"/>
      <c r="QPR180" s="205"/>
      <c r="QPS180" s="70"/>
      <c r="QPT180" s="87"/>
      <c r="QPU180" s="255"/>
      <c r="QPV180" s="126"/>
      <c r="QPW180" s="84"/>
      <c r="QPX180" s="4"/>
      <c r="QPY180" s="4"/>
      <c r="QPZ180" s="4"/>
      <c r="QQA180" s="4"/>
      <c r="QQB180" s="205"/>
      <c r="QQC180" s="70"/>
      <c r="QQD180" s="87"/>
      <c r="QQE180" s="255"/>
      <c r="QQF180" s="126"/>
      <c r="QQG180" s="84"/>
      <c r="QQH180" s="4"/>
      <c r="QQI180" s="4"/>
      <c r="QQJ180" s="4"/>
      <c r="QQK180" s="4"/>
      <c r="QQL180" s="205"/>
      <c r="QQM180" s="70"/>
      <c r="QQN180" s="87"/>
      <c r="QQO180" s="255"/>
      <c r="QQP180" s="126"/>
      <c r="QQQ180" s="84"/>
      <c r="QQR180" s="4"/>
      <c r="QQS180" s="4"/>
      <c r="QQT180" s="4"/>
      <c r="QQU180" s="4"/>
      <c r="QQV180" s="205"/>
      <c r="QQW180" s="70"/>
      <c r="QQX180" s="87"/>
      <c r="QQY180" s="255"/>
      <c r="QQZ180" s="126"/>
      <c r="QRA180" s="84"/>
      <c r="QRB180" s="4"/>
      <c r="QRC180" s="4"/>
      <c r="QRD180" s="4"/>
      <c r="QRE180" s="4"/>
      <c r="QRF180" s="205"/>
      <c r="QRG180" s="70"/>
      <c r="QRH180" s="87"/>
      <c r="QRI180" s="255"/>
      <c r="QRJ180" s="126"/>
      <c r="QRK180" s="84"/>
      <c r="QRL180" s="4"/>
      <c r="QRM180" s="4"/>
      <c r="QRN180" s="4"/>
      <c r="QRO180" s="4"/>
      <c r="QRP180" s="205"/>
      <c r="QRQ180" s="70"/>
      <c r="QRR180" s="87"/>
      <c r="QRS180" s="255"/>
      <c r="QRT180" s="126"/>
      <c r="QRU180" s="84"/>
      <c r="QRV180" s="4"/>
      <c r="QRW180" s="4"/>
      <c r="QRX180" s="4"/>
      <c r="QRY180" s="4"/>
      <c r="QRZ180" s="205"/>
      <c r="QSA180" s="70"/>
      <c r="QSB180" s="87"/>
      <c r="QSC180" s="255"/>
      <c r="QSD180" s="126"/>
      <c r="QSE180" s="84"/>
      <c r="QSF180" s="4"/>
      <c r="QSG180" s="4"/>
      <c r="QSH180" s="4"/>
      <c r="QSI180" s="4"/>
      <c r="QSJ180" s="205"/>
      <c r="QSK180" s="70"/>
      <c r="QSL180" s="87"/>
      <c r="QSM180" s="255"/>
      <c r="QSN180" s="126"/>
      <c r="QSO180" s="84"/>
      <c r="QSP180" s="4"/>
      <c r="QSQ180" s="4"/>
      <c r="QSR180" s="4"/>
      <c r="QSS180" s="4"/>
      <c r="QST180" s="205"/>
      <c r="QSU180" s="70"/>
      <c r="QSV180" s="87"/>
      <c r="QSW180" s="255"/>
      <c r="QSX180" s="126"/>
      <c r="QSY180" s="84"/>
      <c r="QSZ180" s="4"/>
      <c r="QTA180" s="4"/>
      <c r="QTB180" s="4"/>
      <c r="QTC180" s="4"/>
      <c r="QTD180" s="205"/>
      <c r="QTE180" s="70"/>
      <c r="QTF180" s="87"/>
      <c r="QTG180" s="255"/>
      <c r="QTH180" s="126"/>
      <c r="QTI180" s="84"/>
      <c r="QTJ180" s="4"/>
      <c r="QTK180" s="4"/>
      <c r="QTL180" s="4"/>
      <c r="QTM180" s="4"/>
      <c r="QTN180" s="205"/>
      <c r="QTO180" s="70"/>
      <c r="QTP180" s="87"/>
      <c r="QTQ180" s="255"/>
      <c r="QTR180" s="126"/>
      <c r="QTS180" s="84"/>
      <c r="QTT180" s="4"/>
      <c r="QTU180" s="4"/>
      <c r="QTV180" s="4"/>
      <c r="QTW180" s="4"/>
      <c r="QTX180" s="205"/>
      <c r="QTY180" s="70"/>
      <c r="QTZ180" s="87"/>
      <c r="QUA180" s="255"/>
      <c r="QUB180" s="126"/>
      <c r="QUC180" s="84"/>
      <c r="QUD180" s="4"/>
      <c r="QUE180" s="4"/>
      <c r="QUF180" s="4"/>
      <c r="QUG180" s="4"/>
      <c r="QUH180" s="205"/>
      <c r="QUI180" s="70"/>
      <c r="QUJ180" s="87"/>
      <c r="QUK180" s="255"/>
      <c r="QUL180" s="126"/>
      <c r="QUM180" s="84"/>
      <c r="QUN180" s="4"/>
      <c r="QUO180" s="4"/>
      <c r="QUP180" s="4"/>
      <c r="QUQ180" s="4"/>
      <c r="QUR180" s="205"/>
      <c r="QUS180" s="70"/>
      <c r="QUT180" s="87"/>
      <c r="QUU180" s="255"/>
      <c r="QUV180" s="126"/>
      <c r="QUW180" s="84"/>
      <c r="QUX180" s="4"/>
      <c r="QUY180" s="4"/>
      <c r="QUZ180" s="4"/>
      <c r="QVA180" s="4"/>
      <c r="QVB180" s="205"/>
      <c r="QVC180" s="70"/>
      <c r="QVD180" s="87"/>
      <c r="QVE180" s="255"/>
      <c r="QVF180" s="126"/>
      <c r="QVG180" s="84"/>
      <c r="QVH180" s="4"/>
      <c r="QVI180" s="4"/>
      <c r="QVJ180" s="4"/>
      <c r="QVK180" s="4"/>
      <c r="QVL180" s="205"/>
      <c r="QVM180" s="70"/>
      <c r="QVN180" s="87"/>
      <c r="QVO180" s="255"/>
      <c r="QVP180" s="126"/>
      <c r="QVQ180" s="84"/>
      <c r="QVR180" s="4"/>
      <c r="QVS180" s="4"/>
      <c r="QVT180" s="4"/>
      <c r="QVU180" s="4"/>
      <c r="QVV180" s="205"/>
      <c r="QVW180" s="70"/>
      <c r="QVX180" s="87"/>
      <c r="QVY180" s="255"/>
      <c r="QVZ180" s="126"/>
      <c r="QWA180" s="84"/>
      <c r="QWB180" s="4"/>
      <c r="QWC180" s="4"/>
      <c r="QWD180" s="4"/>
      <c r="QWE180" s="4"/>
      <c r="QWF180" s="205"/>
      <c r="QWG180" s="70"/>
      <c r="QWH180" s="87"/>
      <c r="QWI180" s="255"/>
      <c r="QWJ180" s="126"/>
      <c r="QWK180" s="84"/>
      <c r="QWL180" s="4"/>
      <c r="QWM180" s="4"/>
      <c r="QWN180" s="4"/>
      <c r="QWO180" s="4"/>
      <c r="QWP180" s="205"/>
      <c r="QWQ180" s="70"/>
      <c r="QWR180" s="87"/>
      <c r="QWS180" s="255"/>
      <c r="QWT180" s="126"/>
      <c r="QWU180" s="84"/>
      <c r="QWV180" s="4"/>
      <c r="QWW180" s="4"/>
      <c r="QWX180" s="4"/>
      <c r="QWY180" s="4"/>
      <c r="QWZ180" s="205"/>
      <c r="QXA180" s="70"/>
      <c r="QXB180" s="87"/>
      <c r="QXC180" s="255"/>
      <c r="QXD180" s="126"/>
      <c r="QXE180" s="84"/>
      <c r="QXF180" s="4"/>
      <c r="QXG180" s="4"/>
      <c r="QXH180" s="4"/>
      <c r="QXI180" s="4"/>
      <c r="QXJ180" s="205"/>
      <c r="QXK180" s="70"/>
      <c r="QXL180" s="87"/>
      <c r="QXM180" s="255"/>
      <c r="QXN180" s="126"/>
      <c r="QXO180" s="84"/>
      <c r="QXP180" s="4"/>
      <c r="QXQ180" s="4"/>
      <c r="QXR180" s="4"/>
      <c r="QXS180" s="4"/>
      <c r="QXT180" s="205"/>
      <c r="QXU180" s="70"/>
      <c r="QXV180" s="87"/>
      <c r="QXW180" s="255"/>
      <c r="QXX180" s="126"/>
      <c r="QXY180" s="84"/>
      <c r="QXZ180" s="4"/>
      <c r="QYA180" s="4"/>
      <c r="QYB180" s="4"/>
      <c r="QYC180" s="4"/>
      <c r="QYD180" s="205"/>
      <c r="QYE180" s="70"/>
      <c r="QYF180" s="87"/>
      <c r="QYG180" s="255"/>
      <c r="QYH180" s="126"/>
      <c r="QYI180" s="84"/>
      <c r="QYJ180" s="4"/>
      <c r="QYK180" s="4"/>
      <c r="QYL180" s="4"/>
      <c r="QYM180" s="4"/>
      <c r="QYN180" s="205"/>
      <c r="QYO180" s="70"/>
      <c r="QYP180" s="87"/>
      <c r="QYQ180" s="255"/>
      <c r="QYR180" s="126"/>
      <c r="QYS180" s="84"/>
      <c r="QYT180" s="4"/>
      <c r="QYU180" s="4"/>
      <c r="QYV180" s="4"/>
      <c r="QYW180" s="4"/>
      <c r="QYX180" s="205"/>
      <c r="QYY180" s="70"/>
      <c r="QYZ180" s="87"/>
      <c r="QZA180" s="255"/>
      <c r="QZB180" s="126"/>
      <c r="QZC180" s="84"/>
      <c r="QZD180" s="4"/>
      <c r="QZE180" s="4"/>
      <c r="QZF180" s="4"/>
      <c r="QZG180" s="4"/>
      <c r="QZH180" s="205"/>
      <c r="QZI180" s="70"/>
      <c r="QZJ180" s="87"/>
      <c r="QZK180" s="255"/>
      <c r="QZL180" s="126"/>
      <c r="QZM180" s="84"/>
      <c r="QZN180" s="4"/>
      <c r="QZO180" s="4"/>
      <c r="QZP180" s="4"/>
      <c r="QZQ180" s="4"/>
      <c r="QZR180" s="205"/>
      <c r="QZS180" s="70"/>
      <c r="QZT180" s="87"/>
      <c r="QZU180" s="255"/>
      <c r="QZV180" s="126"/>
      <c r="QZW180" s="84"/>
      <c r="QZX180" s="4"/>
      <c r="QZY180" s="4"/>
      <c r="QZZ180" s="4"/>
      <c r="RAA180" s="4"/>
      <c r="RAB180" s="205"/>
      <c r="RAC180" s="70"/>
      <c r="RAD180" s="87"/>
      <c r="RAE180" s="255"/>
      <c r="RAF180" s="126"/>
      <c r="RAG180" s="84"/>
      <c r="RAH180" s="4"/>
      <c r="RAI180" s="4"/>
      <c r="RAJ180" s="4"/>
      <c r="RAK180" s="4"/>
      <c r="RAL180" s="205"/>
      <c r="RAM180" s="70"/>
      <c r="RAN180" s="87"/>
      <c r="RAO180" s="255"/>
      <c r="RAP180" s="126"/>
      <c r="RAQ180" s="84"/>
      <c r="RAR180" s="4"/>
      <c r="RAS180" s="4"/>
      <c r="RAT180" s="4"/>
      <c r="RAU180" s="4"/>
      <c r="RAV180" s="205"/>
      <c r="RAW180" s="70"/>
      <c r="RAX180" s="87"/>
      <c r="RAY180" s="255"/>
      <c r="RAZ180" s="126"/>
      <c r="RBA180" s="84"/>
      <c r="RBB180" s="4"/>
      <c r="RBC180" s="4"/>
      <c r="RBD180" s="4"/>
      <c r="RBE180" s="4"/>
      <c r="RBF180" s="205"/>
      <c r="RBG180" s="70"/>
      <c r="RBH180" s="87"/>
      <c r="RBI180" s="255"/>
      <c r="RBJ180" s="126"/>
      <c r="RBK180" s="84"/>
      <c r="RBL180" s="4"/>
      <c r="RBM180" s="4"/>
      <c r="RBN180" s="4"/>
      <c r="RBO180" s="4"/>
      <c r="RBP180" s="205"/>
      <c r="RBQ180" s="70"/>
      <c r="RBR180" s="87"/>
      <c r="RBS180" s="255"/>
      <c r="RBT180" s="126"/>
      <c r="RBU180" s="84"/>
      <c r="RBV180" s="4"/>
      <c r="RBW180" s="4"/>
      <c r="RBX180" s="4"/>
      <c r="RBY180" s="4"/>
      <c r="RBZ180" s="205"/>
      <c r="RCA180" s="70"/>
      <c r="RCB180" s="87"/>
      <c r="RCC180" s="255"/>
      <c r="RCD180" s="126"/>
      <c r="RCE180" s="84"/>
      <c r="RCF180" s="4"/>
      <c r="RCG180" s="4"/>
      <c r="RCH180" s="4"/>
      <c r="RCI180" s="4"/>
      <c r="RCJ180" s="205"/>
      <c r="RCK180" s="70"/>
      <c r="RCL180" s="87"/>
      <c r="RCM180" s="255"/>
      <c r="RCN180" s="126"/>
      <c r="RCO180" s="84"/>
      <c r="RCP180" s="4"/>
      <c r="RCQ180" s="4"/>
      <c r="RCR180" s="4"/>
      <c r="RCS180" s="4"/>
      <c r="RCT180" s="205"/>
      <c r="RCU180" s="70"/>
      <c r="RCV180" s="87"/>
      <c r="RCW180" s="255"/>
      <c r="RCX180" s="126"/>
      <c r="RCY180" s="84"/>
      <c r="RCZ180" s="4"/>
      <c r="RDA180" s="4"/>
      <c r="RDB180" s="4"/>
      <c r="RDC180" s="4"/>
      <c r="RDD180" s="205"/>
      <c r="RDE180" s="70"/>
      <c r="RDF180" s="87"/>
      <c r="RDG180" s="255"/>
      <c r="RDH180" s="126"/>
      <c r="RDI180" s="84"/>
      <c r="RDJ180" s="4"/>
      <c r="RDK180" s="4"/>
      <c r="RDL180" s="4"/>
      <c r="RDM180" s="4"/>
      <c r="RDN180" s="205"/>
      <c r="RDO180" s="70"/>
      <c r="RDP180" s="87"/>
      <c r="RDQ180" s="255"/>
      <c r="RDR180" s="126"/>
      <c r="RDS180" s="84"/>
      <c r="RDT180" s="4"/>
      <c r="RDU180" s="4"/>
      <c r="RDV180" s="4"/>
      <c r="RDW180" s="4"/>
      <c r="RDX180" s="205"/>
      <c r="RDY180" s="70"/>
      <c r="RDZ180" s="87"/>
      <c r="REA180" s="255"/>
      <c r="REB180" s="126"/>
      <c r="REC180" s="84"/>
      <c r="RED180" s="4"/>
      <c r="REE180" s="4"/>
      <c r="REF180" s="4"/>
      <c r="REG180" s="4"/>
      <c r="REH180" s="205"/>
      <c r="REI180" s="70"/>
      <c r="REJ180" s="87"/>
      <c r="REK180" s="255"/>
      <c r="REL180" s="126"/>
      <c r="REM180" s="84"/>
      <c r="REN180" s="4"/>
      <c r="REO180" s="4"/>
      <c r="REP180" s="4"/>
      <c r="REQ180" s="4"/>
      <c r="RER180" s="205"/>
      <c r="RES180" s="70"/>
      <c r="RET180" s="87"/>
      <c r="REU180" s="255"/>
      <c r="REV180" s="126"/>
      <c r="REW180" s="84"/>
      <c r="REX180" s="4"/>
      <c r="REY180" s="4"/>
      <c r="REZ180" s="4"/>
      <c r="RFA180" s="4"/>
      <c r="RFB180" s="205"/>
      <c r="RFC180" s="70"/>
      <c r="RFD180" s="87"/>
      <c r="RFE180" s="255"/>
      <c r="RFF180" s="126"/>
      <c r="RFG180" s="84"/>
      <c r="RFH180" s="4"/>
      <c r="RFI180" s="4"/>
      <c r="RFJ180" s="4"/>
      <c r="RFK180" s="4"/>
      <c r="RFL180" s="205"/>
      <c r="RFM180" s="70"/>
      <c r="RFN180" s="87"/>
      <c r="RFO180" s="255"/>
      <c r="RFP180" s="126"/>
      <c r="RFQ180" s="84"/>
      <c r="RFR180" s="4"/>
      <c r="RFS180" s="4"/>
      <c r="RFT180" s="4"/>
      <c r="RFU180" s="4"/>
      <c r="RFV180" s="205"/>
      <c r="RFW180" s="70"/>
      <c r="RFX180" s="87"/>
      <c r="RFY180" s="255"/>
      <c r="RFZ180" s="126"/>
      <c r="RGA180" s="84"/>
      <c r="RGB180" s="4"/>
      <c r="RGC180" s="4"/>
      <c r="RGD180" s="4"/>
      <c r="RGE180" s="4"/>
      <c r="RGF180" s="205"/>
      <c r="RGG180" s="70"/>
      <c r="RGH180" s="87"/>
      <c r="RGI180" s="255"/>
      <c r="RGJ180" s="126"/>
      <c r="RGK180" s="84"/>
      <c r="RGL180" s="4"/>
      <c r="RGM180" s="4"/>
      <c r="RGN180" s="4"/>
      <c r="RGO180" s="4"/>
      <c r="RGP180" s="205"/>
      <c r="RGQ180" s="70"/>
      <c r="RGR180" s="87"/>
      <c r="RGS180" s="255"/>
      <c r="RGT180" s="126"/>
      <c r="RGU180" s="84"/>
      <c r="RGV180" s="4"/>
      <c r="RGW180" s="4"/>
      <c r="RGX180" s="4"/>
      <c r="RGY180" s="4"/>
      <c r="RGZ180" s="205"/>
      <c r="RHA180" s="70"/>
      <c r="RHB180" s="87"/>
      <c r="RHC180" s="255"/>
      <c r="RHD180" s="126"/>
      <c r="RHE180" s="84"/>
      <c r="RHF180" s="4"/>
      <c r="RHG180" s="4"/>
      <c r="RHH180" s="4"/>
      <c r="RHI180" s="4"/>
      <c r="RHJ180" s="205"/>
      <c r="RHK180" s="70"/>
      <c r="RHL180" s="87"/>
      <c r="RHM180" s="255"/>
      <c r="RHN180" s="126"/>
      <c r="RHO180" s="84"/>
      <c r="RHP180" s="4"/>
      <c r="RHQ180" s="4"/>
      <c r="RHR180" s="4"/>
      <c r="RHS180" s="4"/>
      <c r="RHT180" s="205"/>
      <c r="RHU180" s="70"/>
      <c r="RHV180" s="87"/>
      <c r="RHW180" s="255"/>
      <c r="RHX180" s="126"/>
      <c r="RHY180" s="84"/>
      <c r="RHZ180" s="4"/>
      <c r="RIA180" s="4"/>
      <c r="RIB180" s="4"/>
      <c r="RIC180" s="4"/>
      <c r="RID180" s="205"/>
      <c r="RIE180" s="70"/>
      <c r="RIF180" s="87"/>
      <c r="RIG180" s="255"/>
      <c r="RIH180" s="126"/>
      <c r="RII180" s="84"/>
      <c r="RIJ180" s="4"/>
      <c r="RIK180" s="4"/>
      <c r="RIL180" s="4"/>
      <c r="RIM180" s="4"/>
      <c r="RIN180" s="205"/>
      <c r="RIO180" s="70"/>
      <c r="RIP180" s="87"/>
      <c r="RIQ180" s="255"/>
      <c r="RIR180" s="126"/>
      <c r="RIS180" s="84"/>
      <c r="RIT180" s="4"/>
      <c r="RIU180" s="4"/>
      <c r="RIV180" s="4"/>
      <c r="RIW180" s="4"/>
      <c r="RIX180" s="205"/>
      <c r="RIY180" s="70"/>
      <c r="RIZ180" s="87"/>
      <c r="RJA180" s="255"/>
      <c r="RJB180" s="126"/>
      <c r="RJC180" s="84"/>
      <c r="RJD180" s="4"/>
      <c r="RJE180" s="4"/>
      <c r="RJF180" s="4"/>
      <c r="RJG180" s="4"/>
      <c r="RJH180" s="205"/>
      <c r="RJI180" s="70"/>
      <c r="RJJ180" s="87"/>
      <c r="RJK180" s="255"/>
      <c r="RJL180" s="126"/>
      <c r="RJM180" s="84"/>
      <c r="RJN180" s="4"/>
      <c r="RJO180" s="4"/>
      <c r="RJP180" s="4"/>
      <c r="RJQ180" s="4"/>
      <c r="RJR180" s="205"/>
      <c r="RJS180" s="70"/>
      <c r="RJT180" s="87"/>
      <c r="RJU180" s="255"/>
      <c r="RJV180" s="126"/>
      <c r="RJW180" s="84"/>
      <c r="RJX180" s="4"/>
      <c r="RJY180" s="4"/>
      <c r="RJZ180" s="4"/>
      <c r="RKA180" s="4"/>
      <c r="RKB180" s="205"/>
      <c r="RKC180" s="70"/>
      <c r="RKD180" s="87"/>
      <c r="RKE180" s="255"/>
      <c r="RKF180" s="126"/>
      <c r="RKG180" s="84"/>
      <c r="RKH180" s="4"/>
      <c r="RKI180" s="4"/>
      <c r="RKJ180" s="4"/>
      <c r="RKK180" s="4"/>
      <c r="RKL180" s="205"/>
      <c r="RKM180" s="70"/>
      <c r="RKN180" s="87"/>
      <c r="RKO180" s="255"/>
      <c r="RKP180" s="126"/>
      <c r="RKQ180" s="84"/>
      <c r="RKR180" s="4"/>
      <c r="RKS180" s="4"/>
      <c r="RKT180" s="4"/>
      <c r="RKU180" s="4"/>
      <c r="RKV180" s="205"/>
      <c r="RKW180" s="70"/>
      <c r="RKX180" s="87"/>
      <c r="RKY180" s="255"/>
      <c r="RKZ180" s="126"/>
      <c r="RLA180" s="84"/>
      <c r="RLB180" s="4"/>
      <c r="RLC180" s="4"/>
      <c r="RLD180" s="4"/>
      <c r="RLE180" s="4"/>
      <c r="RLF180" s="205"/>
      <c r="RLG180" s="70"/>
      <c r="RLH180" s="87"/>
      <c r="RLI180" s="255"/>
      <c r="RLJ180" s="126"/>
      <c r="RLK180" s="84"/>
      <c r="RLL180" s="4"/>
      <c r="RLM180" s="4"/>
      <c r="RLN180" s="4"/>
      <c r="RLO180" s="4"/>
      <c r="RLP180" s="205"/>
      <c r="RLQ180" s="70"/>
      <c r="RLR180" s="87"/>
      <c r="RLS180" s="255"/>
      <c r="RLT180" s="126"/>
      <c r="RLU180" s="84"/>
      <c r="RLV180" s="4"/>
      <c r="RLW180" s="4"/>
      <c r="RLX180" s="4"/>
      <c r="RLY180" s="4"/>
      <c r="RLZ180" s="205"/>
      <c r="RMA180" s="70"/>
      <c r="RMB180" s="87"/>
      <c r="RMC180" s="255"/>
      <c r="RMD180" s="126"/>
      <c r="RME180" s="84"/>
      <c r="RMF180" s="4"/>
      <c r="RMG180" s="4"/>
      <c r="RMH180" s="4"/>
      <c r="RMI180" s="4"/>
      <c r="RMJ180" s="205"/>
      <c r="RMK180" s="70"/>
      <c r="RML180" s="87"/>
      <c r="RMM180" s="255"/>
      <c r="RMN180" s="126"/>
      <c r="RMO180" s="84"/>
      <c r="RMP180" s="4"/>
      <c r="RMQ180" s="4"/>
      <c r="RMR180" s="4"/>
      <c r="RMS180" s="4"/>
      <c r="RMT180" s="205"/>
      <c r="RMU180" s="70"/>
      <c r="RMV180" s="87"/>
      <c r="RMW180" s="255"/>
      <c r="RMX180" s="126"/>
      <c r="RMY180" s="84"/>
      <c r="RMZ180" s="4"/>
      <c r="RNA180" s="4"/>
      <c r="RNB180" s="4"/>
      <c r="RNC180" s="4"/>
      <c r="RND180" s="205"/>
      <c r="RNE180" s="70"/>
      <c r="RNF180" s="87"/>
      <c r="RNG180" s="255"/>
      <c r="RNH180" s="126"/>
      <c r="RNI180" s="84"/>
      <c r="RNJ180" s="4"/>
      <c r="RNK180" s="4"/>
      <c r="RNL180" s="4"/>
      <c r="RNM180" s="4"/>
      <c r="RNN180" s="205"/>
      <c r="RNO180" s="70"/>
      <c r="RNP180" s="87"/>
      <c r="RNQ180" s="255"/>
      <c r="RNR180" s="126"/>
      <c r="RNS180" s="84"/>
      <c r="RNT180" s="4"/>
      <c r="RNU180" s="4"/>
      <c r="RNV180" s="4"/>
      <c r="RNW180" s="4"/>
      <c r="RNX180" s="205"/>
      <c r="RNY180" s="70"/>
      <c r="RNZ180" s="87"/>
      <c r="ROA180" s="255"/>
      <c r="ROB180" s="126"/>
      <c r="ROC180" s="84"/>
      <c r="ROD180" s="4"/>
      <c r="ROE180" s="4"/>
      <c r="ROF180" s="4"/>
      <c r="ROG180" s="4"/>
      <c r="ROH180" s="205"/>
      <c r="ROI180" s="70"/>
      <c r="ROJ180" s="87"/>
      <c r="ROK180" s="255"/>
      <c r="ROL180" s="126"/>
      <c r="ROM180" s="84"/>
      <c r="RON180" s="4"/>
      <c r="ROO180" s="4"/>
      <c r="ROP180" s="4"/>
      <c r="ROQ180" s="4"/>
      <c r="ROR180" s="205"/>
      <c r="ROS180" s="70"/>
      <c r="ROT180" s="87"/>
      <c r="ROU180" s="255"/>
      <c r="ROV180" s="126"/>
      <c r="ROW180" s="84"/>
      <c r="ROX180" s="4"/>
      <c r="ROY180" s="4"/>
      <c r="ROZ180" s="4"/>
      <c r="RPA180" s="4"/>
      <c r="RPB180" s="205"/>
      <c r="RPC180" s="70"/>
      <c r="RPD180" s="87"/>
      <c r="RPE180" s="255"/>
      <c r="RPF180" s="126"/>
      <c r="RPG180" s="84"/>
      <c r="RPH180" s="4"/>
      <c r="RPI180" s="4"/>
      <c r="RPJ180" s="4"/>
      <c r="RPK180" s="4"/>
      <c r="RPL180" s="205"/>
      <c r="RPM180" s="70"/>
      <c r="RPN180" s="87"/>
      <c r="RPO180" s="255"/>
      <c r="RPP180" s="126"/>
      <c r="RPQ180" s="84"/>
      <c r="RPR180" s="4"/>
      <c r="RPS180" s="4"/>
      <c r="RPT180" s="4"/>
      <c r="RPU180" s="4"/>
      <c r="RPV180" s="205"/>
      <c r="RPW180" s="70"/>
      <c r="RPX180" s="87"/>
      <c r="RPY180" s="255"/>
      <c r="RPZ180" s="126"/>
      <c r="RQA180" s="84"/>
      <c r="RQB180" s="4"/>
      <c r="RQC180" s="4"/>
      <c r="RQD180" s="4"/>
      <c r="RQE180" s="4"/>
      <c r="RQF180" s="205"/>
      <c r="RQG180" s="70"/>
      <c r="RQH180" s="87"/>
      <c r="RQI180" s="255"/>
      <c r="RQJ180" s="126"/>
      <c r="RQK180" s="84"/>
      <c r="RQL180" s="4"/>
      <c r="RQM180" s="4"/>
      <c r="RQN180" s="4"/>
      <c r="RQO180" s="4"/>
      <c r="RQP180" s="205"/>
      <c r="RQQ180" s="70"/>
      <c r="RQR180" s="87"/>
      <c r="RQS180" s="255"/>
      <c r="RQT180" s="126"/>
      <c r="RQU180" s="84"/>
      <c r="RQV180" s="4"/>
      <c r="RQW180" s="4"/>
      <c r="RQX180" s="4"/>
      <c r="RQY180" s="4"/>
      <c r="RQZ180" s="205"/>
      <c r="RRA180" s="70"/>
      <c r="RRB180" s="87"/>
      <c r="RRC180" s="255"/>
      <c r="RRD180" s="126"/>
      <c r="RRE180" s="84"/>
      <c r="RRF180" s="4"/>
      <c r="RRG180" s="4"/>
      <c r="RRH180" s="4"/>
      <c r="RRI180" s="4"/>
      <c r="RRJ180" s="205"/>
      <c r="RRK180" s="70"/>
      <c r="RRL180" s="87"/>
      <c r="RRM180" s="255"/>
      <c r="RRN180" s="126"/>
      <c r="RRO180" s="84"/>
      <c r="RRP180" s="4"/>
      <c r="RRQ180" s="4"/>
      <c r="RRR180" s="4"/>
      <c r="RRS180" s="4"/>
      <c r="RRT180" s="205"/>
      <c r="RRU180" s="70"/>
      <c r="RRV180" s="87"/>
      <c r="RRW180" s="255"/>
      <c r="RRX180" s="126"/>
      <c r="RRY180" s="84"/>
      <c r="RRZ180" s="4"/>
      <c r="RSA180" s="4"/>
      <c r="RSB180" s="4"/>
      <c r="RSC180" s="4"/>
      <c r="RSD180" s="205"/>
      <c r="RSE180" s="70"/>
      <c r="RSF180" s="87"/>
      <c r="RSG180" s="255"/>
      <c r="RSH180" s="126"/>
      <c r="RSI180" s="84"/>
      <c r="RSJ180" s="4"/>
      <c r="RSK180" s="4"/>
      <c r="RSL180" s="4"/>
      <c r="RSM180" s="4"/>
      <c r="RSN180" s="205"/>
      <c r="RSO180" s="70"/>
      <c r="RSP180" s="87"/>
      <c r="RSQ180" s="255"/>
      <c r="RSR180" s="126"/>
      <c r="RSS180" s="84"/>
      <c r="RST180" s="4"/>
      <c r="RSU180" s="4"/>
      <c r="RSV180" s="4"/>
      <c r="RSW180" s="4"/>
      <c r="RSX180" s="205"/>
      <c r="RSY180" s="70"/>
      <c r="RSZ180" s="87"/>
      <c r="RTA180" s="255"/>
      <c r="RTB180" s="126"/>
      <c r="RTC180" s="84"/>
      <c r="RTD180" s="4"/>
      <c r="RTE180" s="4"/>
      <c r="RTF180" s="4"/>
      <c r="RTG180" s="4"/>
      <c r="RTH180" s="205"/>
      <c r="RTI180" s="70"/>
      <c r="RTJ180" s="87"/>
      <c r="RTK180" s="255"/>
      <c r="RTL180" s="126"/>
      <c r="RTM180" s="84"/>
      <c r="RTN180" s="4"/>
      <c r="RTO180" s="4"/>
      <c r="RTP180" s="4"/>
      <c r="RTQ180" s="4"/>
      <c r="RTR180" s="205"/>
      <c r="RTS180" s="70"/>
      <c r="RTT180" s="87"/>
      <c r="RTU180" s="255"/>
      <c r="RTV180" s="126"/>
      <c r="RTW180" s="84"/>
      <c r="RTX180" s="4"/>
      <c r="RTY180" s="4"/>
      <c r="RTZ180" s="4"/>
      <c r="RUA180" s="4"/>
      <c r="RUB180" s="205"/>
      <c r="RUC180" s="70"/>
      <c r="RUD180" s="87"/>
      <c r="RUE180" s="255"/>
      <c r="RUF180" s="126"/>
      <c r="RUG180" s="84"/>
      <c r="RUH180" s="4"/>
      <c r="RUI180" s="4"/>
      <c r="RUJ180" s="4"/>
      <c r="RUK180" s="4"/>
      <c r="RUL180" s="205"/>
      <c r="RUM180" s="70"/>
      <c r="RUN180" s="87"/>
      <c r="RUO180" s="255"/>
      <c r="RUP180" s="126"/>
      <c r="RUQ180" s="84"/>
      <c r="RUR180" s="4"/>
      <c r="RUS180" s="4"/>
      <c r="RUT180" s="4"/>
      <c r="RUU180" s="4"/>
      <c r="RUV180" s="205"/>
      <c r="RUW180" s="70"/>
      <c r="RUX180" s="87"/>
      <c r="RUY180" s="255"/>
      <c r="RUZ180" s="126"/>
      <c r="RVA180" s="84"/>
      <c r="RVB180" s="4"/>
      <c r="RVC180" s="4"/>
      <c r="RVD180" s="4"/>
      <c r="RVE180" s="4"/>
      <c r="RVF180" s="205"/>
      <c r="RVG180" s="70"/>
      <c r="RVH180" s="87"/>
      <c r="RVI180" s="255"/>
      <c r="RVJ180" s="126"/>
      <c r="RVK180" s="84"/>
      <c r="RVL180" s="4"/>
      <c r="RVM180" s="4"/>
      <c r="RVN180" s="4"/>
      <c r="RVO180" s="4"/>
      <c r="RVP180" s="205"/>
      <c r="RVQ180" s="70"/>
      <c r="RVR180" s="87"/>
      <c r="RVS180" s="255"/>
      <c r="RVT180" s="126"/>
      <c r="RVU180" s="84"/>
      <c r="RVV180" s="4"/>
      <c r="RVW180" s="4"/>
      <c r="RVX180" s="4"/>
      <c r="RVY180" s="4"/>
      <c r="RVZ180" s="205"/>
      <c r="RWA180" s="70"/>
      <c r="RWB180" s="87"/>
      <c r="RWC180" s="255"/>
      <c r="RWD180" s="126"/>
      <c r="RWE180" s="84"/>
      <c r="RWF180" s="4"/>
      <c r="RWG180" s="4"/>
      <c r="RWH180" s="4"/>
      <c r="RWI180" s="4"/>
      <c r="RWJ180" s="205"/>
      <c r="RWK180" s="70"/>
      <c r="RWL180" s="87"/>
      <c r="RWM180" s="255"/>
      <c r="RWN180" s="126"/>
      <c r="RWO180" s="84"/>
      <c r="RWP180" s="4"/>
      <c r="RWQ180" s="4"/>
      <c r="RWR180" s="4"/>
      <c r="RWS180" s="4"/>
      <c r="RWT180" s="205"/>
      <c r="RWU180" s="70"/>
      <c r="RWV180" s="87"/>
      <c r="RWW180" s="255"/>
      <c r="RWX180" s="126"/>
      <c r="RWY180" s="84"/>
      <c r="RWZ180" s="4"/>
      <c r="RXA180" s="4"/>
      <c r="RXB180" s="4"/>
      <c r="RXC180" s="4"/>
      <c r="RXD180" s="205"/>
      <c r="RXE180" s="70"/>
      <c r="RXF180" s="87"/>
      <c r="RXG180" s="255"/>
      <c r="RXH180" s="126"/>
      <c r="RXI180" s="84"/>
      <c r="RXJ180" s="4"/>
      <c r="RXK180" s="4"/>
      <c r="RXL180" s="4"/>
      <c r="RXM180" s="4"/>
      <c r="RXN180" s="205"/>
      <c r="RXO180" s="70"/>
      <c r="RXP180" s="87"/>
      <c r="RXQ180" s="255"/>
      <c r="RXR180" s="126"/>
      <c r="RXS180" s="84"/>
      <c r="RXT180" s="4"/>
      <c r="RXU180" s="4"/>
      <c r="RXV180" s="4"/>
      <c r="RXW180" s="4"/>
      <c r="RXX180" s="205"/>
      <c r="RXY180" s="70"/>
      <c r="RXZ180" s="87"/>
      <c r="RYA180" s="255"/>
      <c r="RYB180" s="126"/>
      <c r="RYC180" s="84"/>
      <c r="RYD180" s="4"/>
      <c r="RYE180" s="4"/>
      <c r="RYF180" s="4"/>
      <c r="RYG180" s="4"/>
      <c r="RYH180" s="205"/>
      <c r="RYI180" s="70"/>
      <c r="RYJ180" s="87"/>
      <c r="RYK180" s="255"/>
      <c r="RYL180" s="126"/>
      <c r="RYM180" s="84"/>
      <c r="RYN180" s="4"/>
      <c r="RYO180" s="4"/>
      <c r="RYP180" s="4"/>
      <c r="RYQ180" s="4"/>
      <c r="RYR180" s="205"/>
      <c r="RYS180" s="70"/>
      <c r="RYT180" s="87"/>
      <c r="RYU180" s="255"/>
      <c r="RYV180" s="126"/>
      <c r="RYW180" s="84"/>
      <c r="RYX180" s="4"/>
      <c r="RYY180" s="4"/>
      <c r="RYZ180" s="4"/>
      <c r="RZA180" s="4"/>
      <c r="RZB180" s="205"/>
      <c r="RZC180" s="70"/>
      <c r="RZD180" s="87"/>
      <c r="RZE180" s="255"/>
      <c r="RZF180" s="126"/>
      <c r="RZG180" s="84"/>
      <c r="RZH180" s="4"/>
      <c r="RZI180" s="4"/>
      <c r="RZJ180" s="4"/>
      <c r="RZK180" s="4"/>
      <c r="RZL180" s="205"/>
      <c r="RZM180" s="70"/>
      <c r="RZN180" s="87"/>
      <c r="RZO180" s="255"/>
      <c r="RZP180" s="126"/>
      <c r="RZQ180" s="84"/>
      <c r="RZR180" s="4"/>
      <c r="RZS180" s="4"/>
      <c r="RZT180" s="4"/>
      <c r="RZU180" s="4"/>
      <c r="RZV180" s="205"/>
      <c r="RZW180" s="70"/>
      <c r="RZX180" s="87"/>
      <c r="RZY180" s="255"/>
      <c r="RZZ180" s="126"/>
      <c r="SAA180" s="84"/>
      <c r="SAB180" s="4"/>
      <c r="SAC180" s="4"/>
      <c r="SAD180" s="4"/>
      <c r="SAE180" s="4"/>
      <c r="SAF180" s="205"/>
      <c r="SAG180" s="70"/>
      <c r="SAH180" s="87"/>
      <c r="SAI180" s="255"/>
      <c r="SAJ180" s="126"/>
      <c r="SAK180" s="84"/>
      <c r="SAL180" s="4"/>
      <c r="SAM180" s="4"/>
      <c r="SAN180" s="4"/>
      <c r="SAO180" s="4"/>
      <c r="SAP180" s="205"/>
      <c r="SAQ180" s="70"/>
      <c r="SAR180" s="87"/>
      <c r="SAS180" s="255"/>
      <c r="SAT180" s="126"/>
      <c r="SAU180" s="84"/>
      <c r="SAV180" s="4"/>
      <c r="SAW180" s="4"/>
      <c r="SAX180" s="4"/>
      <c r="SAY180" s="4"/>
      <c r="SAZ180" s="205"/>
      <c r="SBA180" s="70"/>
      <c r="SBB180" s="87"/>
      <c r="SBC180" s="255"/>
      <c r="SBD180" s="126"/>
      <c r="SBE180" s="84"/>
      <c r="SBF180" s="4"/>
      <c r="SBG180" s="4"/>
      <c r="SBH180" s="4"/>
      <c r="SBI180" s="4"/>
      <c r="SBJ180" s="205"/>
      <c r="SBK180" s="70"/>
      <c r="SBL180" s="87"/>
      <c r="SBM180" s="255"/>
      <c r="SBN180" s="126"/>
      <c r="SBO180" s="84"/>
      <c r="SBP180" s="4"/>
      <c r="SBQ180" s="4"/>
      <c r="SBR180" s="4"/>
      <c r="SBS180" s="4"/>
      <c r="SBT180" s="205"/>
      <c r="SBU180" s="70"/>
      <c r="SBV180" s="87"/>
      <c r="SBW180" s="255"/>
      <c r="SBX180" s="126"/>
      <c r="SBY180" s="84"/>
      <c r="SBZ180" s="4"/>
      <c r="SCA180" s="4"/>
      <c r="SCB180" s="4"/>
      <c r="SCC180" s="4"/>
      <c r="SCD180" s="205"/>
      <c r="SCE180" s="70"/>
      <c r="SCF180" s="87"/>
      <c r="SCG180" s="255"/>
      <c r="SCH180" s="126"/>
      <c r="SCI180" s="84"/>
      <c r="SCJ180" s="4"/>
      <c r="SCK180" s="4"/>
      <c r="SCL180" s="4"/>
      <c r="SCM180" s="4"/>
      <c r="SCN180" s="205"/>
      <c r="SCO180" s="70"/>
      <c r="SCP180" s="87"/>
      <c r="SCQ180" s="255"/>
      <c r="SCR180" s="126"/>
      <c r="SCS180" s="84"/>
      <c r="SCT180" s="4"/>
      <c r="SCU180" s="4"/>
      <c r="SCV180" s="4"/>
      <c r="SCW180" s="4"/>
      <c r="SCX180" s="205"/>
      <c r="SCY180" s="70"/>
      <c r="SCZ180" s="87"/>
      <c r="SDA180" s="255"/>
      <c r="SDB180" s="126"/>
      <c r="SDC180" s="84"/>
      <c r="SDD180" s="4"/>
      <c r="SDE180" s="4"/>
      <c r="SDF180" s="4"/>
      <c r="SDG180" s="4"/>
      <c r="SDH180" s="205"/>
      <c r="SDI180" s="70"/>
      <c r="SDJ180" s="87"/>
      <c r="SDK180" s="255"/>
      <c r="SDL180" s="126"/>
      <c r="SDM180" s="84"/>
      <c r="SDN180" s="4"/>
      <c r="SDO180" s="4"/>
      <c r="SDP180" s="4"/>
      <c r="SDQ180" s="4"/>
      <c r="SDR180" s="205"/>
      <c r="SDS180" s="70"/>
      <c r="SDT180" s="87"/>
      <c r="SDU180" s="255"/>
      <c r="SDV180" s="126"/>
      <c r="SDW180" s="84"/>
      <c r="SDX180" s="4"/>
      <c r="SDY180" s="4"/>
      <c r="SDZ180" s="4"/>
      <c r="SEA180" s="4"/>
      <c r="SEB180" s="205"/>
      <c r="SEC180" s="70"/>
      <c r="SED180" s="87"/>
      <c r="SEE180" s="255"/>
      <c r="SEF180" s="126"/>
      <c r="SEG180" s="84"/>
      <c r="SEH180" s="4"/>
      <c r="SEI180" s="4"/>
      <c r="SEJ180" s="4"/>
      <c r="SEK180" s="4"/>
      <c r="SEL180" s="205"/>
      <c r="SEM180" s="70"/>
      <c r="SEN180" s="87"/>
      <c r="SEO180" s="255"/>
      <c r="SEP180" s="126"/>
      <c r="SEQ180" s="84"/>
      <c r="SER180" s="4"/>
      <c r="SES180" s="4"/>
      <c r="SET180" s="4"/>
      <c r="SEU180" s="4"/>
      <c r="SEV180" s="205"/>
      <c r="SEW180" s="70"/>
      <c r="SEX180" s="87"/>
      <c r="SEY180" s="255"/>
      <c r="SEZ180" s="126"/>
      <c r="SFA180" s="84"/>
      <c r="SFB180" s="4"/>
      <c r="SFC180" s="4"/>
      <c r="SFD180" s="4"/>
      <c r="SFE180" s="4"/>
      <c r="SFF180" s="205"/>
      <c r="SFG180" s="70"/>
      <c r="SFH180" s="87"/>
      <c r="SFI180" s="255"/>
      <c r="SFJ180" s="126"/>
      <c r="SFK180" s="84"/>
      <c r="SFL180" s="4"/>
      <c r="SFM180" s="4"/>
      <c r="SFN180" s="4"/>
      <c r="SFO180" s="4"/>
      <c r="SFP180" s="205"/>
      <c r="SFQ180" s="70"/>
      <c r="SFR180" s="87"/>
      <c r="SFS180" s="255"/>
      <c r="SFT180" s="126"/>
      <c r="SFU180" s="84"/>
      <c r="SFV180" s="4"/>
      <c r="SFW180" s="4"/>
      <c r="SFX180" s="4"/>
      <c r="SFY180" s="4"/>
      <c r="SFZ180" s="205"/>
      <c r="SGA180" s="70"/>
      <c r="SGB180" s="87"/>
      <c r="SGC180" s="255"/>
      <c r="SGD180" s="126"/>
      <c r="SGE180" s="84"/>
      <c r="SGF180" s="4"/>
      <c r="SGG180" s="4"/>
      <c r="SGH180" s="4"/>
      <c r="SGI180" s="4"/>
      <c r="SGJ180" s="205"/>
      <c r="SGK180" s="70"/>
      <c r="SGL180" s="87"/>
      <c r="SGM180" s="255"/>
      <c r="SGN180" s="126"/>
      <c r="SGO180" s="84"/>
      <c r="SGP180" s="4"/>
      <c r="SGQ180" s="4"/>
      <c r="SGR180" s="4"/>
      <c r="SGS180" s="4"/>
      <c r="SGT180" s="205"/>
      <c r="SGU180" s="70"/>
      <c r="SGV180" s="87"/>
      <c r="SGW180" s="255"/>
      <c r="SGX180" s="126"/>
      <c r="SGY180" s="84"/>
      <c r="SGZ180" s="4"/>
      <c r="SHA180" s="4"/>
      <c r="SHB180" s="4"/>
      <c r="SHC180" s="4"/>
      <c r="SHD180" s="205"/>
      <c r="SHE180" s="70"/>
      <c r="SHF180" s="87"/>
      <c r="SHG180" s="255"/>
      <c r="SHH180" s="126"/>
      <c r="SHI180" s="84"/>
      <c r="SHJ180" s="4"/>
      <c r="SHK180" s="4"/>
      <c r="SHL180" s="4"/>
      <c r="SHM180" s="4"/>
      <c r="SHN180" s="205"/>
      <c r="SHO180" s="70"/>
      <c r="SHP180" s="87"/>
      <c r="SHQ180" s="255"/>
      <c r="SHR180" s="126"/>
      <c r="SHS180" s="84"/>
      <c r="SHT180" s="4"/>
      <c r="SHU180" s="4"/>
      <c r="SHV180" s="4"/>
      <c r="SHW180" s="4"/>
      <c r="SHX180" s="205"/>
      <c r="SHY180" s="70"/>
      <c r="SHZ180" s="87"/>
      <c r="SIA180" s="255"/>
      <c r="SIB180" s="126"/>
      <c r="SIC180" s="84"/>
      <c r="SID180" s="4"/>
      <c r="SIE180" s="4"/>
      <c r="SIF180" s="4"/>
      <c r="SIG180" s="4"/>
      <c r="SIH180" s="205"/>
      <c r="SII180" s="70"/>
      <c r="SIJ180" s="87"/>
      <c r="SIK180" s="255"/>
      <c r="SIL180" s="126"/>
      <c r="SIM180" s="84"/>
      <c r="SIN180" s="4"/>
      <c r="SIO180" s="4"/>
      <c r="SIP180" s="4"/>
      <c r="SIQ180" s="4"/>
      <c r="SIR180" s="205"/>
      <c r="SIS180" s="70"/>
      <c r="SIT180" s="87"/>
      <c r="SIU180" s="255"/>
      <c r="SIV180" s="126"/>
      <c r="SIW180" s="84"/>
      <c r="SIX180" s="4"/>
      <c r="SIY180" s="4"/>
      <c r="SIZ180" s="4"/>
      <c r="SJA180" s="4"/>
      <c r="SJB180" s="205"/>
      <c r="SJC180" s="70"/>
      <c r="SJD180" s="87"/>
      <c r="SJE180" s="255"/>
      <c r="SJF180" s="126"/>
      <c r="SJG180" s="84"/>
      <c r="SJH180" s="4"/>
      <c r="SJI180" s="4"/>
      <c r="SJJ180" s="4"/>
      <c r="SJK180" s="4"/>
      <c r="SJL180" s="205"/>
      <c r="SJM180" s="70"/>
      <c r="SJN180" s="87"/>
      <c r="SJO180" s="255"/>
      <c r="SJP180" s="126"/>
      <c r="SJQ180" s="84"/>
      <c r="SJR180" s="4"/>
      <c r="SJS180" s="4"/>
      <c r="SJT180" s="4"/>
      <c r="SJU180" s="4"/>
      <c r="SJV180" s="205"/>
      <c r="SJW180" s="70"/>
      <c r="SJX180" s="87"/>
      <c r="SJY180" s="255"/>
      <c r="SJZ180" s="126"/>
      <c r="SKA180" s="84"/>
      <c r="SKB180" s="4"/>
      <c r="SKC180" s="4"/>
      <c r="SKD180" s="4"/>
      <c r="SKE180" s="4"/>
      <c r="SKF180" s="205"/>
      <c r="SKG180" s="70"/>
      <c r="SKH180" s="87"/>
      <c r="SKI180" s="255"/>
      <c r="SKJ180" s="126"/>
      <c r="SKK180" s="84"/>
      <c r="SKL180" s="4"/>
      <c r="SKM180" s="4"/>
      <c r="SKN180" s="4"/>
      <c r="SKO180" s="4"/>
      <c r="SKP180" s="205"/>
      <c r="SKQ180" s="70"/>
      <c r="SKR180" s="87"/>
      <c r="SKS180" s="255"/>
      <c r="SKT180" s="126"/>
      <c r="SKU180" s="84"/>
      <c r="SKV180" s="4"/>
      <c r="SKW180" s="4"/>
      <c r="SKX180" s="4"/>
      <c r="SKY180" s="4"/>
      <c r="SKZ180" s="205"/>
      <c r="SLA180" s="70"/>
      <c r="SLB180" s="87"/>
      <c r="SLC180" s="255"/>
      <c r="SLD180" s="126"/>
      <c r="SLE180" s="84"/>
      <c r="SLF180" s="4"/>
      <c r="SLG180" s="4"/>
      <c r="SLH180" s="4"/>
      <c r="SLI180" s="4"/>
      <c r="SLJ180" s="205"/>
      <c r="SLK180" s="70"/>
      <c r="SLL180" s="87"/>
      <c r="SLM180" s="255"/>
      <c r="SLN180" s="126"/>
      <c r="SLO180" s="84"/>
      <c r="SLP180" s="4"/>
      <c r="SLQ180" s="4"/>
      <c r="SLR180" s="4"/>
      <c r="SLS180" s="4"/>
      <c r="SLT180" s="205"/>
      <c r="SLU180" s="70"/>
      <c r="SLV180" s="87"/>
      <c r="SLW180" s="255"/>
      <c r="SLX180" s="126"/>
      <c r="SLY180" s="84"/>
      <c r="SLZ180" s="4"/>
      <c r="SMA180" s="4"/>
      <c r="SMB180" s="4"/>
      <c r="SMC180" s="4"/>
      <c r="SMD180" s="205"/>
      <c r="SME180" s="70"/>
      <c r="SMF180" s="87"/>
      <c r="SMG180" s="255"/>
      <c r="SMH180" s="126"/>
      <c r="SMI180" s="84"/>
      <c r="SMJ180" s="4"/>
      <c r="SMK180" s="4"/>
      <c r="SML180" s="4"/>
      <c r="SMM180" s="4"/>
      <c r="SMN180" s="205"/>
      <c r="SMO180" s="70"/>
      <c r="SMP180" s="87"/>
      <c r="SMQ180" s="255"/>
      <c r="SMR180" s="126"/>
      <c r="SMS180" s="84"/>
      <c r="SMT180" s="4"/>
      <c r="SMU180" s="4"/>
      <c r="SMV180" s="4"/>
      <c r="SMW180" s="4"/>
      <c r="SMX180" s="205"/>
      <c r="SMY180" s="70"/>
      <c r="SMZ180" s="87"/>
      <c r="SNA180" s="255"/>
      <c r="SNB180" s="126"/>
      <c r="SNC180" s="84"/>
      <c r="SND180" s="4"/>
      <c r="SNE180" s="4"/>
      <c r="SNF180" s="4"/>
      <c r="SNG180" s="4"/>
      <c r="SNH180" s="205"/>
      <c r="SNI180" s="70"/>
      <c r="SNJ180" s="87"/>
      <c r="SNK180" s="255"/>
      <c r="SNL180" s="126"/>
      <c r="SNM180" s="84"/>
      <c r="SNN180" s="4"/>
      <c r="SNO180" s="4"/>
      <c r="SNP180" s="4"/>
      <c r="SNQ180" s="4"/>
      <c r="SNR180" s="205"/>
      <c r="SNS180" s="70"/>
      <c r="SNT180" s="87"/>
      <c r="SNU180" s="255"/>
      <c r="SNV180" s="126"/>
      <c r="SNW180" s="84"/>
      <c r="SNX180" s="4"/>
      <c r="SNY180" s="4"/>
      <c r="SNZ180" s="4"/>
      <c r="SOA180" s="4"/>
      <c r="SOB180" s="205"/>
      <c r="SOC180" s="70"/>
      <c r="SOD180" s="87"/>
      <c r="SOE180" s="255"/>
      <c r="SOF180" s="126"/>
      <c r="SOG180" s="84"/>
      <c r="SOH180" s="4"/>
      <c r="SOI180" s="4"/>
      <c r="SOJ180" s="4"/>
      <c r="SOK180" s="4"/>
      <c r="SOL180" s="205"/>
      <c r="SOM180" s="70"/>
      <c r="SON180" s="87"/>
      <c r="SOO180" s="255"/>
      <c r="SOP180" s="126"/>
      <c r="SOQ180" s="84"/>
      <c r="SOR180" s="4"/>
      <c r="SOS180" s="4"/>
      <c r="SOT180" s="4"/>
      <c r="SOU180" s="4"/>
      <c r="SOV180" s="205"/>
      <c r="SOW180" s="70"/>
      <c r="SOX180" s="87"/>
      <c r="SOY180" s="255"/>
      <c r="SOZ180" s="126"/>
      <c r="SPA180" s="84"/>
      <c r="SPB180" s="4"/>
      <c r="SPC180" s="4"/>
      <c r="SPD180" s="4"/>
      <c r="SPE180" s="4"/>
      <c r="SPF180" s="205"/>
      <c r="SPG180" s="70"/>
      <c r="SPH180" s="87"/>
      <c r="SPI180" s="255"/>
      <c r="SPJ180" s="126"/>
      <c r="SPK180" s="84"/>
      <c r="SPL180" s="4"/>
      <c r="SPM180" s="4"/>
      <c r="SPN180" s="4"/>
      <c r="SPO180" s="4"/>
      <c r="SPP180" s="205"/>
      <c r="SPQ180" s="70"/>
      <c r="SPR180" s="87"/>
      <c r="SPS180" s="255"/>
      <c r="SPT180" s="126"/>
      <c r="SPU180" s="84"/>
      <c r="SPV180" s="4"/>
      <c r="SPW180" s="4"/>
      <c r="SPX180" s="4"/>
      <c r="SPY180" s="4"/>
      <c r="SPZ180" s="205"/>
      <c r="SQA180" s="70"/>
      <c r="SQB180" s="87"/>
      <c r="SQC180" s="255"/>
      <c r="SQD180" s="126"/>
      <c r="SQE180" s="84"/>
      <c r="SQF180" s="4"/>
      <c r="SQG180" s="4"/>
      <c r="SQH180" s="4"/>
      <c r="SQI180" s="4"/>
      <c r="SQJ180" s="205"/>
      <c r="SQK180" s="70"/>
      <c r="SQL180" s="87"/>
      <c r="SQM180" s="255"/>
      <c r="SQN180" s="126"/>
      <c r="SQO180" s="84"/>
      <c r="SQP180" s="4"/>
      <c r="SQQ180" s="4"/>
      <c r="SQR180" s="4"/>
      <c r="SQS180" s="4"/>
      <c r="SQT180" s="205"/>
      <c r="SQU180" s="70"/>
      <c r="SQV180" s="87"/>
      <c r="SQW180" s="255"/>
      <c r="SQX180" s="126"/>
      <c r="SQY180" s="84"/>
      <c r="SQZ180" s="4"/>
      <c r="SRA180" s="4"/>
      <c r="SRB180" s="4"/>
      <c r="SRC180" s="4"/>
      <c r="SRD180" s="205"/>
      <c r="SRE180" s="70"/>
      <c r="SRF180" s="87"/>
      <c r="SRG180" s="255"/>
      <c r="SRH180" s="126"/>
      <c r="SRI180" s="84"/>
      <c r="SRJ180" s="4"/>
      <c r="SRK180" s="4"/>
      <c r="SRL180" s="4"/>
      <c r="SRM180" s="4"/>
      <c r="SRN180" s="205"/>
      <c r="SRO180" s="70"/>
      <c r="SRP180" s="87"/>
      <c r="SRQ180" s="255"/>
      <c r="SRR180" s="126"/>
      <c r="SRS180" s="84"/>
      <c r="SRT180" s="4"/>
      <c r="SRU180" s="4"/>
      <c r="SRV180" s="4"/>
      <c r="SRW180" s="4"/>
      <c r="SRX180" s="205"/>
      <c r="SRY180" s="70"/>
      <c r="SRZ180" s="87"/>
      <c r="SSA180" s="255"/>
      <c r="SSB180" s="126"/>
      <c r="SSC180" s="84"/>
      <c r="SSD180" s="4"/>
      <c r="SSE180" s="4"/>
      <c r="SSF180" s="4"/>
      <c r="SSG180" s="4"/>
      <c r="SSH180" s="205"/>
      <c r="SSI180" s="70"/>
      <c r="SSJ180" s="87"/>
      <c r="SSK180" s="255"/>
      <c r="SSL180" s="126"/>
      <c r="SSM180" s="84"/>
      <c r="SSN180" s="4"/>
      <c r="SSO180" s="4"/>
      <c r="SSP180" s="4"/>
      <c r="SSQ180" s="4"/>
      <c r="SSR180" s="205"/>
      <c r="SSS180" s="70"/>
      <c r="SST180" s="87"/>
      <c r="SSU180" s="255"/>
      <c r="SSV180" s="126"/>
      <c r="SSW180" s="84"/>
      <c r="SSX180" s="4"/>
      <c r="SSY180" s="4"/>
      <c r="SSZ180" s="4"/>
      <c r="STA180" s="4"/>
      <c r="STB180" s="205"/>
      <c r="STC180" s="70"/>
      <c r="STD180" s="87"/>
      <c r="STE180" s="255"/>
      <c r="STF180" s="126"/>
      <c r="STG180" s="84"/>
      <c r="STH180" s="4"/>
      <c r="STI180" s="4"/>
      <c r="STJ180" s="4"/>
      <c r="STK180" s="4"/>
      <c r="STL180" s="205"/>
      <c r="STM180" s="70"/>
      <c r="STN180" s="87"/>
      <c r="STO180" s="255"/>
      <c r="STP180" s="126"/>
      <c r="STQ180" s="84"/>
      <c r="STR180" s="4"/>
      <c r="STS180" s="4"/>
      <c r="STT180" s="4"/>
      <c r="STU180" s="4"/>
      <c r="STV180" s="205"/>
      <c r="STW180" s="70"/>
      <c r="STX180" s="87"/>
      <c r="STY180" s="255"/>
      <c r="STZ180" s="126"/>
      <c r="SUA180" s="84"/>
      <c r="SUB180" s="4"/>
      <c r="SUC180" s="4"/>
      <c r="SUD180" s="4"/>
      <c r="SUE180" s="4"/>
      <c r="SUF180" s="205"/>
      <c r="SUG180" s="70"/>
      <c r="SUH180" s="87"/>
      <c r="SUI180" s="255"/>
      <c r="SUJ180" s="126"/>
      <c r="SUK180" s="84"/>
      <c r="SUL180" s="4"/>
      <c r="SUM180" s="4"/>
      <c r="SUN180" s="4"/>
      <c r="SUO180" s="4"/>
      <c r="SUP180" s="205"/>
      <c r="SUQ180" s="70"/>
      <c r="SUR180" s="87"/>
      <c r="SUS180" s="255"/>
      <c r="SUT180" s="126"/>
      <c r="SUU180" s="84"/>
      <c r="SUV180" s="4"/>
      <c r="SUW180" s="4"/>
      <c r="SUX180" s="4"/>
      <c r="SUY180" s="4"/>
      <c r="SUZ180" s="205"/>
      <c r="SVA180" s="70"/>
      <c r="SVB180" s="87"/>
      <c r="SVC180" s="255"/>
      <c r="SVD180" s="126"/>
      <c r="SVE180" s="84"/>
      <c r="SVF180" s="4"/>
      <c r="SVG180" s="4"/>
      <c r="SVH180" s="4"/>
      <c r="SVI180" s="4"/>
      <c r="SVJ180" s="205"/>
      <c r="SVK180" s="70"/>
      <c r="SVL180" s="87"/>
      <c r="SVM180" s="255"/>
      <c r="SVN180" s="126"/>
      <c r="SVO180" s="84"/>
      <c r="SVP180" s="4"/>
      <c r="SVQ180" s="4"/>
      <c r="SVR180" s="4"/>
      <c r="SVS180" s="4"/>
      <c r="SVT180" s="205"/>
      <c r="SVU180" s="70"/>
      <c r="SVV180" s="87"/>
      <c r="SVW180" s="255"/>
      <c r="SVX180" s="126"/>
      <c r="SVY180" s="84"/>
      <c r="SVZ180" s="4"/>
      <c r="SWA180" s="4"/>
      <c r="SWB180" s="4"/>
      <c r="SWC180" s="4"/>
      <c r="SWD180" s="205"/>
      <c r="SWE180" s="70"/>
      <c r="SWF180" s="87"/>
      <c r="SWG180" s="255"/>
      <c r="SWH180" s="126"/>
      <c r="SWI180" s="84"/>
      <c r="SWJ180" s="4"/>
      <c r="SWK180" s="4"/>
      <c r="SWL180" s="4"/>
      <c r="SWM180" s="4"/>
      <c r="SWN180" s="205"/>
      <c r="SWO180" s="70"/>
      <c r="SWP180" s="87"/>
      <c r="SWQ180" s="255"/>
      <c r="SWR180" s="126"/>
      <c r="SWS180" s="84"/>
      <c r="SWT180" s="4"/>
      <c r="SWU180" s="4"/>
      <c r="SWV180" s="4"/>
      <c r="SWW180" s="4"/>
      <c r="SWX180" s="205"/>
      <c r="SWY180" s="70"/>
      <c r="SWZ180" s="87"/>
      <c r="SXA180" s="255"/>
      <c r="SXB180" s="126"/>
      <c r="SXC180" s="84"/>
      <c r="SXD180" s="4"/>
      <c r="SXE180" s="4"/>
      <c r="SXF180" s="4"/>
      <c r="SXG180" s="4"/>
      <c r="SXH180" s="205"/>
      <c r="SXI180" s="70"/>
      <c r="SXJ180" s="87"/>
      <c r="SXK180" s="255"/>
      <c r="SXL180" s="126"/>
      <c r="SXM180" s="84"/>
      <c r="SXN180" s="4"/>
      <c r="SXO180" s="4"/>
      <c r="SXP180" s="4"/>
      <c r="SXQ180" s="4"/>
      <c r="SXR180" s="205"/>
      <c r="SXS180" s="70"/>
      <c r="SXT180" s="87"/>
      <c r="SXU180" s="255"/>
      <c r="SXV180" s="126"/>
      <c r="SXW180" s="84"/>
      <c r="SXX180" s="4"/>
      <c r="SXY180" s="4"/>
      <c r="SXZ180" s="4"/>
      <c r="SYA180" s="4"/>
      <c r="SYB180" s="205"/>
      <c r="SYC180" s="70"/>
      <c r="SYD180" s="87"/>
      <c r="SYE180" s="255"/>
      <c r="SYF180" s="126"/>
      <c r="SYG180" s="84"/>
      <c r="SYH180" s="4"/>
      <c r="SYI180" s="4"/>
      <c r="SYJ180" s="4"/>
      <c r="SYK180" s="4"/>
      <c r="SYL180" s="205"/>
      <c r="SYM180" s="70"/>
      <c r="SYN180" s="87"/>
      <c r="SYO180" s="255"/>
      <c r="SYP180" s="126"/>
      <c r="SYQ180" s="84"/>
      <c r="SYR180" s="4"/>
      <c r="SYS180" s="4"/>
      <c r="SYT180" s="4"/>
      <c r="SYU180" s="4"/>
      <c r="SYV180" s="205"/>
      <c r="SYW180" s="70"/>
      <c r="SYX180" s="87"/>
      <c r="SYY180" s="255"/>
      <c r="SYZ180" s="126"/>
      <c r="SZA180" s="84"/>
      <c r="SZB180" s="4"/>
      <c r="SZC180" s="4"/>
      <c r="SZD180" s="4"/>
      <c r="SZE180" s="4"/>
      <c r="SZF180" s="205"/>
      <c r="SZG180" s="70"/>
      <c r="SZH180" s="87"/>
      <c r="SZI180" s="255"/>
      <c r="SZJ180" s="126"/>
      <c r="SZK180" s="84"/>
      <c r="SZL180" s="4"/>
      <c r="SZM180" s="4"/>
      <c r="SZN180" s="4"/>
      <c r="SZO180" s="4"/>
      <c r="SZP180" s="205"/>
      <c r="SZQ180" s="70"/>
      <c r="SZR180" s="87"/>
      <c r="SZS180" s="255"/>
      <c r="SZT180" s="126"/>
      <c r="SZU180" s="84"/>
      <c r="SZV180" s="4"/>
      <c r="SZW180" s="4"/>
      <c r="SZX180" s="4"/>
      <c r="SZY180" s="4"/>
      <c r="SZZ180" s="205"/>
      <c r="TAA180" s="70"/>
      <c r="TAB180" s="87"/>
      <c r="TAC180" s="255"/>
      <c r="TAD180" s="126"/>
      <c r="TAE180" s="84"/>
      <c r="TAF180" s="4"/>
      <c r="TAG180" s="4"/>
      <c r="TAH180" s="4"/>
      <c r="TAI180" s="4"/>
      <c r="TAJ180" s="205"/>
      <c r="TAK180" s="70"/>
      <c r="TAL180" s="87"/>
      <c r="TAM180" s="255"/>
      <c r="TAN180" s="126"/>
      <c r="TAO180" s="84"/>
      <c r="TAP180" s="4"/>
      <c r="TAQ180" s="4"/>
      <c r="TAR180" s="4"/>
      <c r="TAS180" s="4"/>
      <c r="TAT180" s="205"/>
      <c r="TAU180" s="70"/>
      <c r="TAV180" s="87"/>
      <c r="TAW180" s="255"/>
      <c r="TAX180" s="126"/>
      <c r="TAY180" s="84"/>
      <c r="TAZ180" s="4"/>
      <c r="TBA180" s="4"/>
      <c r="TBB180" s="4"/>
      <c r="TBC180" s="4"/>
      <c r="TBD180" s="205"/>
      <c r="TBE180" s="70"/>
      <c r="TBF180" s="87"/>
      <c r="TBG180" s="255"/>
      <c r="TBH180" s="126"/>
      <c r="TBI180" s="84"/>
      <c r="TBJ180" s="4"/>
      <c r="TBK180" s="4"/>
      <c r="TBL180" s="4"/>
      <c r="TBM180" s="4"/>
      <c r="TBN180" s="205"/>
      <c r="TBO180" s="70"/>
      <c r="TBP180" s="87"/>
      <c r="TBQ180" s="255"/>
      <c r="TBR180" s="126"/>
      <c r="TBS180" s="84"/>
      <c r="TBT180" s="4"/>
      <c r="TBU180" s="4"/>
      <c r="TBV180" s="4"/>
      <c r="TBW180" s="4"/>
      <c r="TBX180" s="205"/>
      <c r="TBY180" s="70"/>
      <c r="TBZ180" s="87"/>
      <c r="TCA180" s="255"/>
      <c r="TCB180" s="126"/>
      <c r="TCC180" s="84"/>
      <c r="TCD180" s="4"/>
      <c r="TCE180" s="4"/>
      <c r="TCF180" s="4"/>
      <c r="TCG180" s="4"/>
      <c r="TCH180" s="205"/>
      <c r="TCI180" s="70"/>
      <c r="TCJ180" s="87"/>
      <c r="TCK180" s="255"/>
      <c r="TCL180" s="126"/>
      <c r="TCM180" s="84"/>
      <c r="TCN180" s="4"/>
      <c r="TCO180" s="4"/>
      <c r="TCP180" s="4"/>
      <c r="TCQ180" s="4"/>
      <c r="TCR180" s="205"/>
      <c r="TCS180" s="70"/>
      <c r="TCT180" s="87"/>
      <c r="TCU180" s="255"/>
      <c r="TCV180" s="126"/>
      <c r="TCW180" s="84"/>
      <c r="TCX180" s="4"/>
      <c r="TCY180" s="4"/>
      <c r="TCZ180" s="4"/>
      <c r="TDA180" s="4"/>
      <c r="TDB180" s="205"/>
      <c r="TDC180" s="70"/>
      <c r="TDD180" s="87"/>
      <c r="TDE180" s="255"/>
      <c r="TDF180" s="126"/>
      <c r="TDG180" s="84"/>
      <c r="TDH180" s="4"/>
      <c r="TDI180" s="4"/>
      <c r="TDJ180" s="4"/>
      <c r="TDK180" s="4"/>
      <c r="TDL180" s="205"/>
      <c r="TDM180" s="70"/>
      <c r="TDN180" s="87"/>
      <c r="TDO180" s="255"/>
      <c r="TDP180" s="126"/>
      <c r="TDQ180" s="84"/>
      <c r="TDR180" s="4"/>
      <c r="TDS180" s="4"/>
      <c r="TDT180" s="4"/>
      <c r="TDU180" s="4"/>
      <c r="TDV180" s="205"/>
      <c r="TDW180" s="70"/>
      <c r="TDX180" s="87"/>
      <c r="TDY180" s="255"/>
      <c r="TDZ180" s="126"/>
      <c r="TEA180" s="84"/>
      <c r="TEB180" s="4"/>
      <c r="TEC180" s="4"/>
      <c r="TED180" s="4"/>
      <c r="TEE180" s="4"/>
      <c r="TEF180" s="205"/>
      <c r="TEG180" s="70"/>
      <c r="TEH180" s="87"/>
      <c r="TEI180" s="255"/>
      <c r="TEJ180" s="126"/>
      <c r="TEK180" s="84"/>
      <c r="TEL180" s="4"/>
      <c r="TEM180" s="4"/>
      <c r="TEN180" s="4"/>
      <c r="TEO180" s="4"/>
      <c r="TEP180" s="205"/>
      <c r="TEQ180" s="70"/>
      <c r="TER180" s="87"/>
      <c r="TES180" s="255"/>
      <c r="TET180" s="126"/>
      <c r="TEU180" s="84"/>
      <c r="TEV180" s="4"/>
      <c r="TEW180" s="4"/>
      <c r="TEX180" s="4"/>
      <c r="TEY180" s="4"/>
      <c r="TEZ180" s="205"/>
      <c r="TFA180" s="70"/>
      <c r="TFB180" s="87"/>
      <c r="TFC180" s="255"/>
      <c r="TFD180" s="126"/>
      <c r="TFE180" s="84"/>
      <c r="TFF180" s="4"/>
      <c r="TFG180" s="4"/>
      <c r="TFH180" s="4"/>
      <c r="TFI180" s="4"/>
      <c r="TFJ180" s="205"/>
      <c r="TFK180" s="70"/>
      <c r="TFL180" s="87"/>
      <c r="TFM180" s="255"/>
      <c r="TFN180" s="126"/>
      <c r="TFO180" s="84"/>
      <c r="TFP180" s="4"/>
      <c r="TFQ180" s="4"/>
      <c r="TFR180" s="4"/>
      <c r="TFS180" s="4"/>
      <c r="TFT180" s="205"/>
      <c r="TFU180" s="70"/>
      <c r="TFV180" s="87"/>
      <c r="TFW180" s="255"/>
      <c r="TFX180" s="126"/>
      <c r="TFY180" s="84"/>
      <c r="TFZ180" s="4"/>
      <c r="TGA180" s="4"/>
      <c r="TGB180" s="4"/>
      <c r="TGC180" s="4"/>
      <c r="TGD180" s="205"/>
      <c r="TGE180" s="70"/>
      <c r="TGF180" s="87"/>
      <c r="TGG180" s="255"/>
      <c r="TGH180" s="126"/>
      <c r="TGI180" s="84"/>
      <c r="TGJ180" s="4"/>
      <c r="TGK180" s="4"/>
      <c r="TGL180" s="4"/>
      <c r="TGM180" s="4"/>
      <c r="TGN180" s="205"/>
      <c r="TGO180" s="70"/>
      <c r="TGP180" s="87"/>
      <c r="TGQ180" s="255"/>
      <c r="TGR180" s="126"/>
      <c r="TGS180" s="84"/>
      <c r="TGT180" s="4"/>
      <c r="TGU180" s="4"/>
      <c r="TGV180" s="4"/>
      <c r="TGW180" s="4"/>
      <c r="TGX180" s="205"/>
      <c r="TGY180" s="70"/>
      <c r="TGZ180" s="87"/>
      <c r="THA180" s="255"/>
      <c r="THB180" s="126"/>
      <c r="THC180" s="84"/>
      <c r="THD180" s="4"/>
      <c r="THE180" s="4"/>
      <c r="THF180" s="4"/>
      <c r="THG180" s="4"/>
      <c r="THH180" s="205"/>
      <c r="THI180" s="70"/>
      <c r="THJ180" s="87"/>
      <c r="THK180" s="255"/>
      <c r="THL180" s="126"/>
      <c r="THM180" s="84"/>
      <c r="THN180" s="4"/>
      <c r="THO180" s="4"/>
      <c r="THP180" s="4"/>
      <c r="THQ180" s="4"/>
      <c r="THR180" s="205"/>
      <c r="THS180" s="70"/>
      <c r="THT180" s="87"/>
      <c r="THU180" s="255"/>
      <c r="THV180" s="126"/>
      <c r="THW180" s="84"/>
      <c r="THX180" s="4"/>
      <c r="THY180" s="4"/>
      <c r="THZ180" s="4"/>
      <c r="TIA180" s="4"/>
      <c r="TIB180" s="205"/>
      <c r="TIC180" s="70"/>
      <c r="TID180" s="87"/>
      <c r="TIE180" s="255"/>
      <c r="TIF180" s="126"/>
      <c r="TIG180" s="84"/>
      <c r="TIH180" s="4"/>
      <c r="TII180" s="4"/>
      <c r="TIJ180" s="4"/>
      <c r="TIK180" s="4"/>
      <c r="TIL180" s="205"/>
      <c r="TIM180" s="70"/>
      <c r="TIN180" s="87"/>
      <c r="TIO180" s="255"/>
      <c r="TIP180" s="126"/>
      <c r="TIQ180" s="84"/>
      <c r="TIR180" s="4"/>
      <c r="TIS180" s="4"/>
      <c r="TIT180" s="4"/>
      <c r="TIU180" s="4"/>
      <c r="TIV180" s="205"/>
      <c r="TIW180" s="70"/>
      <c r="TIX180" s="87"/>
      <c r="TIY180" s="255"/>
      <c r="TIZ180" s="126"/>
      <c r="TJA180" s="84"/>
      <c r="TJB180" s="4"/>
      <c r="TJC180" s="4"/>
      <c r="TJD180" s="4"/>
      <c r="TJE180" s="4"/>
      <c r="TJF180" s="205"/>
      <c r="TJG180" s="70"/>
      <c r="TJH180" s="87"/>
      <c r="TJI180" s="255"/>
      <c r="TJJ180" s="126"/>
      <c r="TJK180" s="84"/>
      <c r="TJL180" s="4"/>
      <c r="TJM180" s="4"/>
      <c r="TJN180" s="4"/>
      <c r="TJO180" s="4"/>
      <c r="TJP180" s="205"/>
      <c r="TJQ180" s="70"/>
      <c r="TJR180" s="87"/>
      <c r="TJS180" s="255"/>
      <c r="TJT180" s="126"/>
      <c r="TJU180" s="84"/>
      <c r="TJV180" s="4"/>
      <c r="TJW180" s="4"/>
      <c r="TJX180" s="4"/>
      <c r="TJY180" s="4"/>
      <c r="TJZ180" s="205"/>
      <c r="TKA180" s="70"/>
      <c r="TKB180" s="87"/>
      <c r="TKC180" s="255"/>
      <c r="TKD180" s="126"/>
      <c r="TKE180" s="84"/>
      <c r="TKF180" s="4"/>
      <c r="TKG180" s="4"/>
      <c r="TKH180" s="4"/>
      <c r="TKI180" s="4"/>
      <c r="TKJ180" s="205"/>
      <c r="TKK180" s="70"/>
      <c r="TKL180" s="87"/>
      <c r="TKM180" s="255"/>
      <c r="TKN180" s="126"/>
      <c r="TKO180" s="84"/>
      <c r="TKP180" s="4"/>
      <c r="TKQ180" s="4"/>
      <c r="TKR180" s="4"/>
      <c r="TKS180" s="4"/>
      <c r="TKT180" s="205"/>
      <c r="TKU180" s="70"/>
      <c r="TKV180" s="87"/>
      <c r="TKW180" s="255"/>
      <c r="TKX180" s="126"/>
      <c r="TKY180" s="84"/>
      <c r="TKZ180" s="4"/>
      <c r="TLA180" s="4"/>
      <c r="TLB180" s="4"/>
      <c r="TLC180" s="4"/>
      <c r="TLD180" s="205"/>
      <c r="TLE180" s="70"/>
      <c r="TLF180" s="87"/>
      <c r="TLG180" s="255"/>
      <c r="TLH180" s="126"/>
      <c r="TLI180" s="84"/>
      <c r="TLJ180" s="4"/>
      <c r="TLK180" s="4"/>
      <c r="TLL180" s="4"/>
      <c r="TLM180" s="4"/>
      <c r="TLN180" s="205"/>
      <c r="TLO180" s="70"/>
      <c r="TLP180" s="87"/>
      <c r="TLQ180" s="255"/>
      <c r="TLR180" s="126"/>
      <c r="TLS180" s="84"/>
      <c r="TLT180" s="4"/>
      <c r="TLU180" s="4"/>
      <c r="TLV180" s="4"/>
      <c r="TLW180" s="4"/>
      <c r="TLX180" s="205"/>
      <c r="TLY180" s="70"/>
      <c r="TLZ180" s="87"/>
      <c r="TMA180" s="255"/>
      <c r="TMB180" s="126"/>
      <c r="TMC180" s="84"/>
      <c r="TMD180" s="4"/>
      <c r="TME180" s="4"/>
      <c r="TMF180" s="4"/>
      <c r="TMG180" s="4"/>
      <c r="TMH180" s="205"/>
      <c r="TMI180" s="70"/>
      <c r="TMJ180" s="87"/>
      <c r="TMK180" s="255"/>
      <c r="TML180" s="126"/>
      <c r="TMM180" s="84"/>
      <c r="TMN180" s="4"/>
      <c r="TMO180" s="4"/>
      <c r="TMP180" s="4"/>
      <c r="TMQ180" s="4"/>
      <c r="TMR180" s="205"/>
      <c r="TMS180" s="70"/>
      <c r="TMT180" s="87"/>
      <c r="TMU180" s="255"/>
      <c r="TMV180" s="126"/>
      <c r="TMW180" s="84"/>
      <c r="TMX180" s="4"/>
      <c r="TMY180" s="4"/>
      <c r="TMZ180" s="4"/>
      <c r="TNA180" s="4"/>
      <c r="TNB180" s="205"/>
      <c r="TNC180" s="70"/>
      <c r="TND180" s="87"/>
      <c r="TNE180" s="255"/>
      <c r="TNF180" s="126"/>
      <c r="TNG180" s="84"/>
      <c r="TNH180" s="4"/>
      <c r="TNI180" s="4"/>
      <c r="TNJ180" s="4"/>
      <c r="TNK180" s="4"/>
      <c r="TNL180" s="205"/>
      <c r="TNM180" s="70"/>
      <c r="TNN180" s="87"/>
      <c r="TNO180" s="255"/>
      <c r="TNP180" s="126"/>
      <c r="TNQ180" s="84"/>
      <c r="TNR180" s="4"/>
      <c r="TNS180" s="4"/>
      <c r="TNT180" s="4"/>
      <c r="TNU180" s="4"/>
      <c r="TNV180" s="205"/>
      <c r="TNW180" s="70"/>
      <c r="TNX180" s="87"/>
      <c r="TNY180" s="255"/>
      <c r="TNZ180" s="126"/>
      <c r="TOA180" s="84"/>
      <c r="TOB180" s="4"/>
      <c r="TOC180" s="4"/>
      <c r="TOD180" s="4"/>
      <c r="TOE180" s="4"/>
      <c r="TOF180" s="205"/>
      <c r="TOG180" s="70"/>
      <c r="TOH180" s="87"/>
      <c r="TOI180" s="255"/>
      <c r="TOJ180" s="126"/>
      <c r="TOK180" s="84"/>
      <c r="TOL180" s="4"/>
      <c r="TOM180" s="4"/>
      <c r="TON180" s="4"/>
      <c r="TOO180" s="4"/>
      <c r="TOP180" s="205"/>
      <c r="TOQ180" s="70"/>
      <c r="TOR180" s="87"/>
      <c r="TOS180" s="255"/>
      <c r="TOT180" s="126"/>
      <c r="TOU180" s="84"/>
      <c r="TOV180" s="4"/>
      <c r="TOW180" s="4"/>
      <c r="TOX180" s="4"/>
      <c r="TOY180" s="4"/>
      <c r="TOZ180" s="205"/>
      <c r="TPA180" s="70"/>
      <c r="TPB180" s="87"/>
      <c r="TPC180" s="255"/>
      <c r="TPD180" s="126"/>
      <c r="TPE180" s="84"/>
      <c r="TPF180" s="4"/>
      <c r="TPG180" s="4"/>
      <c r="TPH180" s="4"/>
      <c r="TPI180" s="4"/>
      <c r="TPJ180" s="205"/>
      <c r="TPK180" s="70"/>
      <c r="TPL180" s="87"/>
      <c r="TPM180" s="255"/>
      <c r="TPN180" s="126"/>
      <c r="TPO180" s="84"/>
      <c r="TPP180" s="4"/>
      <c r="TPQ180" s="4"/>
      <c r="TPR180" s="4"/>
      <c r="TPS180" s="4"/>
      <c r="TPT180" s="205"/>
      <c r="TPU180" s="70"/>
      <c r="TPV180" s="87"/>
      <c r="TPW180" s="255"/>
      <c r="TPX180" s="126"/>
      <c r="TPY180" s="84"/>
      <c r="TPZ180" s="4"/>
      <c r="TQA180" s="4"/>
      <c r="TQB180" s="4"/>
      <c r="TQC180" s="4"/>
      <c r="TQD180" s="205"/>
      <c r="TQE180" s="70"/>
      <c r="TQF180" s="87"/>
      <c r="TQG180" s="255"/>
      <c r="TQH180" s="126"/>
      <c r="TQI180" s="84"/>
      <c r="TQJ180" s="4"/>
      <c r="TQK180" s="4"/>
      <c r="TQL180" s="4"/>
      <c r="TQM180" s="4"/>
      <c r="TQN180" s="205"/>
      <c r="TQO180" s="70"/>
      <c r="TQP180" s="87"/>
      <c r="TQQ180" s="255"/>
      <c r="TQR180" s="126"/>
      <c r="TQS180" s="84"/>
      <c r="TQT180" s="4"/>
      <c r="TQU180" s="4"/>
      <c r="TQV180" s="4"/>
      <c r="TQW180" s="4"/>
      <c r="TQX180" s="205"/>
      <c r="TQY180" s="70"/>
      <c r="TQZ180" s="87"/>
      <c r="TRA180" s="255"/>
      <c r="TRB180" s="126"/>
      <c r="TRC180" s="84"/>
      <c r="TRD180" s="4"/>
      <c r="TRE180" s="4"/>
      <c r="TRF180" s="4"/>
      <c r="TRG180" s="4"/>
      <c r="TRH180" s="205"/>
      <c r="TRI180" s="70"/>
      <c r="TRJ180" s="87"/>
      <c r="TRK180" s="255"/>
      <c r="TRL180" s="126"/>
      <c r="TRM180" s="84"/>
      <c r="TRN180" s="4"/>
      <c r="TRO180" s="4"/>
      <c r="TRP180" s="4"/>
      <c r="TRQ180" s="4"/>
      <c r="TRR180" s="205"/>
      <c r="TRS180" s="70"/>
      <c r="TRT180" s="87"/>
      <c r="TRU180" s="255"/>
      <c r="TRV180" s="126"/>
      <c r="TRW180" s="84"/>
      <c r="TRX180" s="4"/>
      <c r="TRY180" s="4"/>
      <c r="TRZ180" s="4"/>
      <c r="TSA180" s="4"/>
      <c r="TSB180" s="205"/>
      <c r="TSC180" s="70"/>
      <c r="TSD180" s="87"/>
      <c r="TSE180" s="255"/>
      <c r="TSF180" s="126"/>
      <c r="TSG180" s="84"/>
      <c r="TSH180" s="4"/>
      <c r="TSI180" s="4"/>
      <c r="TSJ180" s="4"/>
      <c r="TSK180" s="4"/>
      <c r="TSL180" s="205"/>
      <c r="TSM180" s="70"/>
      <c r="TSN180" s="87"/>
      <c r="TSO180" s="255"/>
      <c r="TSP180" s="126"/>
      <c r="TSQ180" s="84"/>
      <c r="TSR180" s="4"/>
      <c r="TSS180" s="4"/>
      <c r="TST180" s="4"/>
      <c r="TSU180" s="4"/>
      <c r="TSV180" s="205"/>
      <c r="TSW180" s="70"/>
      <c r="TSX180" s="87"/>
      <c r="TSY180" s="255"/>
      <c r="TSZ180" s="126"/>
      <c r="TTA180" s="84"/>
      <c r="TTB180" s="4"/>
      <c r="TTC180" s="4"/>
      <c r="TTD180" s="4"/>
      <c r="TTE180" s="4"/>
      <c r="TTF180" s="205"/>
      <c r="TTG180" s="70"/>
      <c r="TTH180" s="87"/>
      <c r="TTI180" s="255"/>
      <c r="TTJ180" s="126"/>
      <c r="TTK180" s="84"/>
      <c r="TTL180" s="4"/>
      <c r="TTM180" s="4"/>
      <c r="TTN180" s="4"/>
      <c r="TTO180" s="4"/>
      <c r="TTP180" s="205"/>
      <c r="TTQ180" s="70"/>
      <c r="TTR180" s="87"/>
      <c r="TTS180" s="255"/>
      <c r="TTT180" s="126"/>
      <c r="TTU180" s="84"/>
      <c r="TTV180" s="4"/>
      <c r="TTW180" s="4"/>
      <c r="TTX180" s="4"/>
      <c r="TTY180" s="4"/>
      <c r="TTZ180" s="205"/>
      <c r="TUA180" s="70"/>
      <c r="TUB180" s="87"/>
      <c r="TUC180" s="255"/>
      <c r="TUD180" s="126"/>
      <c r="TUE180" s="84"/>
      <c r="TUF180" s="4"/>
      <c r="TUG180" s="4"/>
      <c r="TUH180" s="4"/>
      <c r="TUI180" s="4"/>
      <c r="TUJ180" s="205"/>
      <c r="TUK180" s="70"/>
      <c r="TUL180" s="87"/>
      <c r="TUM180" s="255"/>
      <c r="TUN180" s="126"/>
      <c r="TUO180" s="84"/>
      <c r="TUP180" s="4"/>
      <c r="TUQ180" s="4"/>
      <c r="TUR180" s="4"/>
      <c r="TUS180" s="4"/>
      <c r="TUT180" s="205"/>
      <c r="TUU180" s="70"/>
      <c r="TUV180" s="87"/>
      <c r="TUW180" s="255"/>
      <c r="TUX180" s="126"/>
      <c r="TUY180" s="84"/>
      <c r="TUZ180" s="4"/>
      <c r="TVA180" s="4"/>
      <c r="TVB180" s="4"/>
      <c r="TVC180" s="4"/>
      <c r="TVD180" s="205"/>
      <c r="TVE180" s="70"/>
      <c r="TVF180" s="87"/>
      <c r="TVG180" s="255"/>
      <c r="TVH180" s="126"/>
      <c r="TVI180" s="84"/>
      <c r="TVJ180" s="4"/>
      <c r="TVK180" s="4"/>
      <c r="TVL180" s="4"/>
      <c r="TVM180" s="4"/>
      <c r="TVN180" s="205"/>
      <c r="TVO180" s="70"/>
      <c r="TVP180" s="87"/>
      <c r="TVQ180" s="255"/>
      <c r="TVR180" s="126"/>
      <c r="TVS180" s="84"/>
      <c r="TVT180" s="4"/>
      <c r="TVU180" s="4"/>
      <c r="TVV180" s="4"/>
      <c r="TVW180" s="4"/>
      <c r="TVX180" s="205"/>
      <c r="TVY180" s="70"/>
      <c r="TVZ180" s="87"/>
      <c r="TWA180" s="255"/>
      <c r="TWB180" s="126"/>
      <c r="TWC180" s="84"/>
      <c r="TWD180" s="4"/>
      <c r="TWE180" s="4"/>
      <c r="TWF180" s="4"/>
      <c r="TWG180" s="4"/>
      <c r="TWH180" s="205"/>
      <c r="TWI180" s="70"/>
      <c r="TWJ180" s="87"/>
      <c r="TWK180" s="255"/>
      <c r="TWL180" s="126"/>
      <c r="TWM180" s="84"/>
      <c r="TWN180" s="4"/>
      <c r="TWO180" s="4"/>
      <c r="TWP180" s="4"/>
      <c r="TWQ180" s="4"/>
      <c r="TWR180" s="205"/>
      <c r="TWS180" s="70"/>
      <c r="TWT180" s="87"/>
      <c r="TWU180" s="255"/>
      <c r="TWV180" s="126"/>
      <c r="TWW180" s="84"/>
      <c r="TWX180" s="4"/>
      <c r="TWY180" s="4"/>
      <c r="TWZ180" s="4"/>
      <c r="TXA180" s="4"/>
      <c r="TXB180" s="205"/>
      <c r="TXC180" s="70"/>
      <c r="TXD180" s="87"/>
      <c r="TXE180" s="255"/>
      <c r="TXF180" s="126"/>
      <c r="TXG180" s="84"/>
      <c r="TXH180" s="4"/>
      <c r="TXI180" s="4"/>
      <c r="TXJ180" s="4"/>
      <c r="TXK180" s="4"/>
      <c r="TXL180" s="205"/>
      <c r="TXM180" s="70"/>
      <c r="TXN180" s="87"/>
      <c r="TXO180" s="255"/>
      <c r="TXP180" s="126"/>
      <c r="TXQ180" s="84"/>
      <c r="TXR180" s="4"/>
      <c r="TXS180" s="4"/>
      <c r="TXT180" s="4"/>
      <c r="TXU180" s="4"/>
      <c r="TXV180" s="205"/>
      <c r="TXW180" s="70"/>
      <c r="TXX180" s="87"/>
      <c r="TXY180" s="255"/>
      <c r="TXZ180" s="126"/>
      <c r="TYA180" s="84"/>
      <c r="TYB180" s="4"/>
      <c r="TYC180" s="4"/>
      <c r="TYD180" s="4"/>
      <c r="TYE180" s="4"/>
      <c r="TYF180" s="205"/>
      <c r="TYG180" s="70"/>
      <c r="TYH180" s="87"/>
      <c r="TYI180" s="255"/>
      <c r="TYJ180" s="126"/>
      <c r="TYK180" s="84"/>
      <c r="TYL180" s="4"/>
      <c r="TYM180" s="4"/>
      <c r="TYN180" s="4"/>
      <c r="TYO180" s="4"/>
      <c r="TYP180" s="205"/>
      <c r="TYQ180" s="70"/>
      <c r="TYR180" s="87"/>
      <c r="TYS180" s="255"/>
      <c r="TYT180" s="126"/>
      <c r="TYU180" s="84"/>
      <c r="TYV180" s="4"/>
      <c r="TYW180" s="4"/>
      <c r="TYX180" s="4"/>
      <c r="TYY180" s="4"/>
      <c r="TYZ180" s="205"/>
      <c r="TZA180" s="70"/>
      <c r="TZB180" s="87"/>
      <c r="TZC180" s="255"/>
      <c r="TZD180" s="126"/>
      <c r="TZE180" s="84"/>
      <c r="TZF180" s="4"/>
      <c r="TZG180" s="4"/>
      <c r="TZH180" s="4"/>
      <c r="TZI180" s="4"/>
      <c r="TZJ180" s="205"/>
      <c r="TZK180" s="70"/>
      <c r="TZL180" s="87"/>
      <c r="TZM180" s="255"/>
      <c r="TZN180" s="126"/>
      <c r="TZO180" s="84"/>
      <c r="TZP180" s="4"/>
      <c r="TZQ180" s="4"/>
      <c r="TZR180" s="4"/>
      <c r="TZS180" s="4"/>
      <c r="TZT180" s="205"/>
      <c r="TZU180" s="70"/>
      <c r="TZV180" s="87"/>
      <c r="TZW180" s="255"/>
      <c r="TZX180" s="126"/>
      <c r="TZY180" s="84"/>
      <c r="TZZ180" s="4"/>
      <c r="UAA180" s="4"/>
      <c r="UAB180" s="4"/>
      <c r="UAC180" s="4"/>
      <c r="UAD180" s="205"/>
      <c r="UAE180" s="70"/>
      <c r="UAF180" s="87"/>
      <c r="UAG180" s="255"/>
      <c r="UAH180" s="126"/>
      <c r="UAI180" s="84"/>
      <c r="UAJ180" s="4"/>
      <c r="UAK180" s="4"/>
      <c r="UAL180" s="4"/>
      <c r="UAM180" s="4"/>
      <c r="UAN180" s="205"/>
      <c r="UAO180" s="70"/>
      <c r="UAP180" s="87"/>
      <c r="UAQ180" s="255"/>
      <c r="UAR180" s="126"/>
      <c r="UAS180" s="84"/>
      <c r="UAT180" s="4"/>
      <c r="UAU180" s="4"/>
      <c r="UAV180" s="4"/>
      <c r="UAW180" s="4"/>
      <c r="UAX180" s="205"/>
      <c r="UAY180" s="70"/>
      <c r="UAZ180" s="87"/>
      <c r="UBA180" s="255"/>
      <c r="UBB180" s="126"/>
      <c r="UBC180" s="84"/>
      <c r="UBD180" s="4"/>
      <c r="UBE180" s="4"/>
      <c r="UBF180" s="4"/>
      <c r="UBG180" s="4"/>
      <c r="UBH180" s="205"/>
      <c r="UBI180" s="70"/>
      <c r="UBJ180" s="87"/>
      <c r="UBK180" s="255"/>
      <c r="UBL180" s="126"/>
      <c r="UBM180" s="84"/>
      <c r="UBN180" s="4"/>
      <c r="UBO180" s="4"/>
      <c r="UBP180" s="4"/>
      <c r="UBQ180" s="4"/>
      <c r="UBR180" s="205"/>
      <c r="UBS180" s="70"/>
      <c r="UBT180" s="87"/>
      <c r="UBU180" s="255"/>
      <c r="UBV180" s="126"/>
      <c r="UBW180" s="84"/>
      <c r="UBX180" s="4"/>
      <c r="UBY180" s="4"/>
      <c r="UBZ180" s="4"/>
      <c r="UCA180" s="4"/>
      <c r="UCB180" s="205"/>
      <c r="UCC180" s="70"/>
      <c r="UCD180" s="87"/>
      <c r="UCE180" s="255"/>
      <c r="UCF180" s="126"/>
      <c r="UCG180" s="84"/>
      <c r="UCH180" s="4"/>
      <c r="UCI180" s="4"/>
      <c r="UCJ180" s="4"/>
      <c r="UCK180" s="4"/>
      <c r="UCL180" s="205"/>
      <c r="UCM180" s="70"/>
      <c r="UCN180" s="87"/>
      <c r="UCO180" s="255"/>
      <c r="UCP180" s="126"/>
      <c r="UCQ180" s="84"/>
      <c r="UCR180" s="4"/>
      <c r="UCS180" s="4"/>
      <c r="UCT180" s="4"/>
      <c r="UCU180" s="4"/>
      <c r="UCV180" s="205"/>
      <c r="UCW180" s="70"/>
      <c r="UCX180" s="87"/>
      <c r="UCY180" s="255"/>
      <c r="UCZ180" s="126"/>
      <c r="UDA180" s="84"/>
      <c r="UDB180" s="4"/>
      <c r="UDC180" s="4"/>
      <c r="UDD180" s="4"/>
      <c r="UDE180" s="4"/>
      <c r="UDF180" s="205"/>
      <c r="UDG180" s="70"/>
      <c r="UDH180" s="87"/>
      <c r="UDI180" s="255"/>
      <c r="UDJ180" s="126"/>
      <c r="UDK180" s="84"/>
      <c r="UDL180" s="4"/>
      <c r="UDM180" s="4"/>
      <c r="UDN180" s="4"/>
      <c r="UDO180" s="4"/>
      <c r="UDP180" s="205"/>
      <c r="UDQ180" s="70"/>
      <c r="UDR180" s="87"/>
      <c r="UDS180" s="255"/>
      <c r="UDT180" s="126"/>
      <c r="UDU180" s="84"/>
      <c r="UDV180" s="4"/>
      <c r="UDW180" s="4"/>
      <c r="UDX180" s="4"/>
      <c r="UDY180" s="4"/>
      <c r="UDZ180" s="205"/>
      <c r="UEA180" s="70"/>
      <c r="UEB180" s="87"/>
      <c r="UEC180" s="255"/>
      <c r="UED180" s="126"/>
      <c r="UEE180" s="84"/>
      <c r="UEF180" s="4"/>
      <c r="UEG180" s="4"/>
      <c r="UEH180" s="4"/>
      <c r="UEI180" s="4"/>
      <c r="UEJ180" s="205"/>
      <c r="UEK180" s="70"/>
      <c r="UEL180" s="87"/>
      <c r="UEM180" s="255"/>
      <c r="UEN180" s="126"/>
      <c r="UEO180" s="84"/>
      <c r="UEP180" s="4"/>
      <c r="UEQ180" s="4"/>
      <c r="UER180" s="4"/>
      <c r="UES180" s="4"/>
      <c r="UET180" s="205"/>
      <c r="UEU180" s="70"/>
      <c r="UEV180" s="87"/>
      <c r="UEW180" s="255"/>
      <c r="UEX180" s="126"/>
      <c r="UEY180" s="84"/>
      <c r="UEZ180" s="4"/>
      <c r="UFA180" s="4"/>
      <c r="UFB180" s="4"/>
      <c r="UFC180" s="4"/>
      <c r="UFD180" s="205"/>
      <c r="UFE180" s="70"/>
      <c r="UFF180" s="87"/>
      <c r="UFG180" s="255"/>
      <c r="UFH180" s="126"/>
      <c r="UFI180" s="84"/>
      <c r="UFJ180" s="4"/>
      <c r="UFK180" s="4"/>
      <c r="UFL180" s="4"/>
      <c r="UFM180" s="4"/>
      <c r="UFN180" s="205"/>
      <c r="UFO180" s="70"/>
      <c r="UFP180" s="87"/>
      <c r="UFQ180" s="255"/>
      <c r="UFR180" s="126"/>
      <c r="UFS180" s="84"/>
      <c r="UFT180" s="4"/>
      <c r="UFU180" s="4"/>
      <c r="UFV180" s="4"/>
      <c r="UFW180" s="4"/>
      <c r="UFX180" s="205"/>
      <c r="UFY180" s="70"/>
      <c r="UFZ180" s="87"/>
      <c r="UGA180" s="255"/>
      <c r="UGB180" s="126"/>
      <c r="UGC180" s="84"/>
      <c r="UGD180" s="4"/>
      <c r="UGE180" s="4"/>
      <c r="UGF180" s="4"/>
      <c r="UGG180" s="4"/>
      <c r="UGH180" s="205"/>
      <c r="UGI180" s="70"/>
      <c r="UGJ180" s="87"/>
      <c r="UGK180" s="255"/>
      <c r="UGL180" s="126"/>
      <c r="UGM180" s="84"/>
      <c r="UGN180" s="4"/>
      <c r="UGO180" s="4"/>
      <c r="UGP180" s="4"/>
      <c r="UGQ180" s="4"/>
      <c r="UGR180" s="205"/>
      <c r="UGS180" s="70"/>
      <c r="UGT180" s="87"/>
      <c r="UGU180" s="255"/>
      <c r="UGV180" s="126"/>
      <c r="UGW180" s="84"/>
      <c r="UGX180" s="4"/>
      <c r="UGY180" s="4"/>
      <c r="UGZ180" s="4"/>
      <c r="UHA180" s="4"/>
      <c r="UHB180" s="205"/>
      <c r="UHC180" s="70"/>
      <c r="UHD180" s="87"/>
      <c r="UHE180" s="255"/>
      <c r="UHF180" s="126"/>
      <c r="UHG180" s="84"/>
      <c r="UHH180" s="4"/>
      <c r="UHI180" s="4"/>
      <c r="UHJ180" s="4"/>
      <c r="UHK180" s="4"/>
      <c r="UHL180" s="205"/>
      <c r="UHM180" s="70"/>
      <c r="UHN180" s="87"/>
      <c r="UHO180" s="255"/>
      <c r="UHP180" s="126"/>
      <c r="UHQ180" s="84"/>
      <c r="UHR180" s="4"/>
      <c r="UHS180" s="4"/>
      <c r="UHT180" s="4"/>
      <c r="UHU180" s="4"/>
      <c r="UHV180" s="205"/>
      <c r="UHW180" s="70"/>
      <c r="UHX180" s="87"/>
      <c r="UHY180" s="255"/>
      <c r="UHZ180" s="126"/>
      <c r="UIA180" s="84"/>
      <c r="UIB180" s="4"/>
      <c r="UIC180" s="4"/>
      <c r="UID180" s="4"/>
      <c r="UIE180" s="4"/>
      <c r="UIF180" s="205"/>
      <c r="UIG180" s="70"/>
      <c r="UIH180" s="87"/>
      <c r="UII180" s="255"/>
      <c r="UIJ180" s="126"/>
      <c r="UIK180" s="84"/>
      <c r="UIL180" s="4"/>
      <c r="UIM180" s="4"/>
      <c r="UIN180" s="4"/>
      <c r="UIO180" s="4"/>
      <c r="UIP180" s="205"/>
      <c r="UIQ180" s="70"/>
      <c r="UIR180" s="87"/>
      <c r="UIS180" s="255"/>
      <c r="UIT180" s="126"/>
      <c r="UIU180" s="84"/>
      <c r="UIV180" s="4"/>
      <c r="UIW180" s="4"/>
      <c r="UIX180" s="4"/>
      <c r="UIY180" s="4"/>
      <c r="UIZ180" s="205"/>
      <c r="UJA180" s="70"/>
      <c r="UJB180" s="87"/>
      <c r="UJC180" s="255"/>
      <c r="UJD180" s="126"/>
      <c r="UJE180" s="84"/>
      <c r="UJF180" s="4"/>
      <c r="UJG180" s="4"/>
      <c r="UJH180" s="4"/>
      <c r="UJI180" s="4"/>
      <c r="UJJ180" s="205"/>
      <c r="UJK180" s="70"/>
      <c r="UJL180" s="87"/>
      <c r="UJM180" s="255"/>
      <c r="UJN180" s="126"/>
      <c r="UJO180" s="84"/>
      <c r="UJP180" s="4"/>
      <c r="UJQ180" s="4"/>
      <c r="UJR180" s="4"/>
      <c r="UJS180" s="4"/>
      <c r="UJT180" s="205"/>
      <c r="UJU180" s="70"/>
      <c r="UJV180" s="87"/>
      <c r="UJW180" s="255"/>
      <c r="UJX180" s="126"/>
      <c r="UJY180" s="84"/>
      <c r="UJZ180" s="4"/>
      <c r="UKA180" s="4"/>
      <c r="UKB180" s="4"/>
      <c r="UKC180" s="4"/>
      <c r="UKD180" s="205"/>
      <c r="UKE180" s="70"/>
      <c r="UKF180" s="87"/>
      <c r="UKG180" s="255"/>
      <c r="UKH180" s="126"/>
      <c r="UKI180" s="84"/>
      <c r="UKJ180" s="4"/>
      <c r="UKK180" s="4"/>
      <c r="UKL180" s="4"/>
      <c r="UKM180" s="4"/>
      <c r="UKN180" s="205"/>
      <c r="UKO180" s="70"/>
      <c r="UKP180" s="87"/>
      <c r="UKQ180" s="255"/>
      <c r="UKR180" s="126"/>
      <c r="UKS180" s="84"/>
      <c r="UKT180" s="4"/>
      <c r="UKU180" s="4"/>
      <c r="UKV180" s="4"/>
      <c r="UKW180" s="4"/>
      <c r="UKX180" s="205"/>
      <c r="UKY180" s="70"/>
      <c r="UKZ180" s="87"/>
      <c r="ULA180" s="255"/>
      <c r="ULB180" s="126"/>
      <c r="ULC180" s="84"/>
      <c r="ULD180" s="4"/>
      <c r="ULE180" s="4"/>
      <c r="ULF180" s="4"/>
      <c r="ULG180" s="4"/>
      <c r="ULH180" s="205"/>
      <c r="ULI180" s="70"/>
      <c r="ULJ180" s="87"/>
      <c r="ULK180" s="255"/>
      <c r="ULL180" s="126"/>
      <c r="ULM180" s="84"/>
      <c r="ULN180" s="4"/>
      <c r="ULO180" s="4"/>
      <c r="ULP180" s="4"/>
      <c r="ULQ180" s="4"/>
      <c r="ULR180" s="205"/>
      <c r="ULS180" s="70"/>
      <c r="ULT180" s="87"/>
      <c r="ULU180" s="255"/>
      <c r="ULV180" s="126"/>
      <c r="ULW180" s="84"/>
      <c r="ULX180" s="4"/>
      <c r="ULY180" s="4"/>
      <c r="ULZ180" s="4"/>
      <c r="UMA180" s="4"/>
      <c r="UMB180" s="205"/>
      <c r="UMC180" s="70"/>
      <c r="UMD180" s="87"/>
      <c r="UME180" s="255"/>
      <c r="UMF180" s="126"/>
      <c r="UMG180" s="84"/>
      <c r="UMH180" s="4"/>
      <c r="UMI180" s="4"/>
      <c r="UMJ180" s="4"/>
      <c r="UMK180" s="4"/>
      <c r="UML180" s="205"/>
      <c r="UMM180" s="70"/>
      <c r="UMN180" s="87"/>
      <c r="UMO180" s="255"/>
      <c r="UMP180" s="126"/>
      <c r="UMQ180" s="84"/>
      <c r="UMR180" s="4"/>
      <c r="UMS180" s="4"/>
      <c r="UMT180" s="4"/>
      <c r="UMU180" s="4"/>
      <c r="UMV180" s="205"/>
      <c r="UMW180" s="70"/>
      <c r="UMX180" s="87"/>
      <c r="UMY180" s="255"/>
      <c r="UMZ180" s="126"/>
      <c r="UNA180" s="84"/>
      <c r="UNB180" s="4"/>
      <c r="UNC180" s="4"/>
      <c r="UND180" s="4"/>
      <c r="UNE180" s="4"/>
      <c r="UNF180" s="205"/>
      <c r="UNG180" s="70"/>
      <c r="UNH180" s="87"/>
      <c r="UNI180" s="255"/>
      <c r="UNJ180" s="126"/>
      <c r="UNK180" s="84"/>
      <c r="UNL180" s="4"/>
      <c r="UNM180" s="4"/>
      <c r="UNN180" s="4"/>
      <c r="UNO180" s="4"/>
      <c r="UNP180" s="205"/>
      <c r="UNQ180" s="70"/>
      <c r="UNR180" s="87"/>
      <c r="UNS180" s="255"/>
      <c r="UNT180" s="126"/>
      <c r="UNU180" s="84"/>
      <c r="UNV180" s="4"/>
      <c r="UNW180" s="4"/>
      <c r="UNX180" s="4"/>
      <c r="UNY180" s="4"/>
      <c r="UNZ180" s="205"/>
      <c r="UOA180" s="70"/>
      <c r="UOB180" s="87"/>
      <c r="UOC180" s="255"/>
      <c r="UOD180" s="126"/>
      <c r="UOE180" s="84"/>
      <c r="UOF180" s="4"/>
      <c r="UOG180" s="4"/>
      <c r="UOH180" s="4"/>
      <c r="UOI180" s="4"/>
      <c r="UOJ180" s="205"/>
      <c r="UOK180" s="70"/>
      <c r="UOL180" s="87"/>
      <c r="UOM180" s="255"/>
      <c r="UON180" s="126"/>
      <c r="UOO180" s="84"/>
      <c r="UOP180" s="4"/>
      <c r="UOQ180" s="4"/>
      <c r="UOR180" s="4"/>
      <c r="UOS180" s="4"/>
      <c r="UOT180" s="205"/>
      <c r="UOU180" s="70"/>
      <c r="UOV180" s="87"/>
      <c r="UOW180" s="255"/>
      <c r="UOX180" s="126"/>
      <c r="UOY180" s="84"/>
      <c r="UOZ180" s="4"/>
      <c r="UPA180" s="4"/>
      <c r="UPB180" s="4"/>
      <c r="UPC180" s="4"/>
      <c r="UPD180" s="205"/>
      <c r="UPE180" s="70"/>
      <c r="UPF180" s="87"/>
      <c r="UPG180" s="255"/>
      <c r="UPH180" s="126"/>
      <c r="UPI180" s="84"/>
      <c r="UPJ180" s="4"/>
      <c r="UPK180" s="4"/>
      <c r="UPL180" s="4"/>
      <c r="UPM180" s="4"/>
      <c r="UPN180" s="205"/>
      <c r="UPO180" s="70"/>
      <c r="UPP180" s="87"/>
      <c r="UPQ180" s="255"/>
      <c r="UPR180" s="126"/>
      <c r="UPS180" s="84"/>
      <c r="UPT180" s="4"/>
      <c r="UPU180" s="4"/>
      <c r="UPV180" s="4"/>
      <c r="UPW180" s="4"/>
      <c r="UPX180" s="205"/>
      <c r="UPY180" s="70"/>
      <c r="UPZ180" s="87"/>
      <c r="UQA180" s="255"/>
      <c r="UQB180" s="126"/>
      <c r="UQC180" s="84"/>
      <c r="UQD180" s="4"/>
      <c r="UQE180" s="4"/>
      <c r="UQF180" s="4"/>
      <c r="UQG180" s="4"/>
      <c r="UQH180" s="205"/>
      <c r="UQI180" s="70"/>
      <c r="UQJ180" s="87"/>
      <c r="UQK180" s="255"/>
      <c r="UQL180" s="126"/>
      <c r="UQM180" s="84"/>
      <c r="UQN180" s="4"/>
      <c r="UQO180" s="4"/>
      <c r="UQP180" s="4"/>
      <c r="UQQ180" s="4"/>
      <c r="UQR180" s="205"/>
      <c r="UQS180" s="70"/>
      <c r="UQT180" s="87"/>
      <c r="UQU180" s="255"/>
      <c r="UQV180" s="126"/>
      <c r="UQW180" s="84"/>
      <c r="UQX180" s="4"/>
      <c r="UQY180" s="4"/>
      <c r="UQZ180" s="4"/>
      <c r="URA180" s="4"/>
      <c r="URB180" s="205"/>
      <c r="URC180" s="70"/>
      <c r="URD180" s="87"/>
      <c r="URE180" s="255"/>
      <c r="URF180" s="126"/>
      <c r="URG180" s="84"/>
      <c r="URH180" s="4"/>
      <c r="URI180" s="4"/>
      <c r="URJ180" s="4"/>
      <c r="URK180" s="4"/>
      <c r="URL180" s="205"/>
      <c r="URM180" s="70"/>
      <c r="URN180" s="87"/>
      <c r="URO180" s="255"/>
      <c r="URP180" s="126"/>
      <c r="URQ180" s="84"/>
      <c r="URR180" s="4"/>
      <c r="URS180" s="4"/>
      <c r="URT180" s="4"/>
      <c r="URU180" s="4"/>
      <c r="URV180" s="205"/>
      <c r="URW180" s="70"/>
      <c r="URX180" s="87"/>
      <c r="URY180" s="255"/>
      <c r="URZ180" s="126"/>
      <c r="USA180" s="84"/>
      <c r="USB180" s="4"/>
      <c r="USC180" s="4"/>
      <c r="USD180" s="4"/>
      <c r="USE180" s="4"/>
      <c r="USF180" s="205"/>
      <c r="USG180" s="70"/>
      <c r="USH180" s="87"/>
      <c r="USI180" s="255"/>
      <c r="USJ180" s="126"/>
      <c r="USK180" s="84"/>
      <c r="USL180" s="4"/>
      <c r="USM180" s="4"/>
      <c r="USN180" s="4"/>
      <c r="USO180" s="4"/>
      <c r="USP180" s="205"/>
      <c r="USQ180" s="70"/>
      <c r="USR180" s="87"/>
      <c r="USS180" s="255"/>
      <c r="UST180" s="126"/>
      <c r="USU180" s="84"/>
      <c r="USV180" s="4"/>
      <c r="USW180" s="4"/>
      <c r="USX180" s="4"/>
      <c r="USY180" s="4"/>
      <c r="USZ180" s="205"/>
      <c r="UTA180" s="70"/>
      <c r="UTB180" s="87"/>
      <c r="UTC180" s="255"/>
      <c r="UTD180" s="126"/>
      <c r="UTE180" s="84"/>
      <c r="UTF180" s="4"/>
      <c r="UTG180" s="4"/>
      <c r="UTH180" s="4"/>
      <c r="UTI180" s="4"/>
      <c r="UTJ180" s="205"/>
      <c r="UTK180" s="70"/>
      <c r="UTL180" s="87"/>
      <c r="UTM180" s="255"/>
      <c r="UTN180" s="126"/>
      <c r="UTO180" s="84"/>
      <c r="UTP180" s="4"/>
      <c r="UTQ180" s="4"/>
      <c r="UTR180" s="4"/>
      <c r="UTS180" s="4"/>
      <c r="UTT180" s="205"/>
      <c r="UTU180" s="70"/>
      <c r="UTV180" s="87"/>
      <c r="UTW180" s="255"/>
      <c r="UTX180" s="126"/>
      <c r="UTY180" s="84"/>
      <c r="UTZ180" s="4"/>
      <c r="UUA180" s="4"/>
      <c r="UUB180" s="4"/>
      <c r="UUC180" s="4"/>
      <c r="UUD180" s="205"/>
      <c r="UUE180" s="70"/>
      <c r="UUF180" s="87"/>
      <c r="UUG180" s="255"/>
      <c r="UUH180" s="126"/>
      <c r="UUI180" s="84"/>
      <c r="UUJ180" s="4"/>
      <c r="UUK180" s="4"/>
      <c r="UUL180" s="4"/>
      <c r="UUM180" s="4"/>
      <c r="UUN180" s="205"/>
      <c r="UUO180" s="70"/>
      <c r="UUP180" s="87"/>
      <c r="UUQ180" s="255"/>
      <c r="UUR180" s="126"/>
      <c r="UUS180" s="84"/>
      <c r="UUT180" s="4"/>
      <c r="UUU180" s="4"/>
      <c r="UUV180" s="4"/>
      <c r="UUW180" s="4"/>
      <c r="UUX180" s="205"/>
      <c r="UUY180" s="70"/>
      <c r="UUZ180" s="87"/>
      <c r="UVA180" s="255"/>
      <c r="UVB180" s="126"/>
      <c r="UVC180" s="84"/>
      <c r="UVD180" s="4"/>
      <c r="UVE180" s="4"/>
      <c r="UVF180" s="4"/>
      <c r="UVG180" s="4"/>
      <c r="UVH180" s="205"/>
      <c r="UVI180" s="70"/>
      <c r="UVJ180" s="87"/>
      <c r="UVK180" s="255"/>
      <c r="UVL180" s="126"/>
      <c r="UVM180" s="84"/>
      <c r="UVN180" s="4"/>
      <c r="UVO180" s="4"/>
      <c r="UVP180" s="4"/>
      <c r="UVQ180" s="4"/>
      <c r="UVR180" s="205"/>
      <c r="UVS180" s="70"/>
      <c r="UVT180" s="87"/>
      <c r="UVU180" s="255"/>
      <c r="UVV180" s="126"/>
      <c r="UVW180" s="84"/>
      <c r="UVX180" s="4"/>
      <c r="UVY180" s="4"/>
      <c r="UVZ180" s="4"/>
      <c r="UWA180" s="4"/>
      <c r="UWB180" s="205"/>
      <c r="UWC180" s="70"/>
      <c r="UWD180" s="87"/>
      <c r="UWE180" s="255"/>
      <c r="UWF180" s="126"/>
      <c r="UWG180" s="84"/>
      <c r="UWH180" s="4"/>
      <c r="UWI180" s="4"/>
      <c r="UWJ180" s="4"/>
      <c r="UWK180" s="4"/>
      <c r="UWL180" s="205"/>
      <c r="UWM180" s="70"/>
      <c r="UWN180" s="87"/>
      <c r="UWO180" s="255"/>
      <c r="UWP180" s="126"/>
      <c r="UWQ180" s="84"/>
      <c r="UWR180" s="4"/>
      <c r="UWS180" s="4"/>
      <c r="UWT180" s="4"/>
      <c r="UWU180" s="4"/>
      <c r="UWV180" s="205"/>
      <c r="UWW180" s="70"/>
      <c r="UWX180" s="87"/>
      <c r="UWY180" s="255"/>
      <c r="UWZ180" s="126"/>
      <c r="UXA180" s="84"/>
      <c r="UXB180" s="4"/>
      <c r="UXC180" s="4"/>
      <c r="UXD180" s="4"/>
      <c r="UXE180" s="4"/>
      <c r="UXF180" s="205"/>
      <c r="UXG180" s="70"/>
      <c r="UXH180" s="87"/>
      <c r="UXI180" s="255"/>
      <c r="UXJ180" s="126"/>
      <c r="UXK180" s="84"/>
      <c r="UXL180" s="4"/>
      <c r="UXM180" s="4"/>
      <c r="UXN180" s="4"/>
      <c r="UXO180" s="4"/>
      <c r="UXP180" s="205"/>
      <c r="UXQ180" s="70"/>
      <c r="UXR180" s="87"/>
      <c r="UXS180" s="255"/>
      <c r="UXT180" s="126"/>
      <c r="UXU180" s="84"/>
      <c r="UXV180" s="4"/>
      <c r="UXW180" s="4"/>
      <c r="UXX180" s="4"/>
      <c r="UXY180" s="4"/>
      <c r="UXZ180" s="205"/>
      <c r="UYA180" s="70"/>
      <c r="UYB180" s="87"/>
      <c r="UYC180" s="255"/>
      <c r="UYD180" s="126"/>
      <c r="UYE180" s="84"/>
      <c r="UYF180" s="4"/>
      <c r="UYG180" s="4"/>
      <c r="UYH180" s="4"/>
      <c r="UYI180" s="4"/>
      <c r="UYJ180" s="205"/>
      <c r="UYK180" s="70"/>
      <c r="UYL180" s="87"/>
      <c r="UYM180" s="255"/>
      <c r="UYN180" s="126"/>
      <c r="UYO180" s="84"/>
      <c r="UYP180" s="4"/>
      <c r="UYQ180" s="4"/>
      <c r="UYR180" s="4"/>
      <c r="UYS180" s="4"/>
      <c r="UYT180" s="205"/>
      <c r="UYU180" s="70"/>
      <c r="UYV180" s="87"/>
      <c r="UYW180" s="255"/>
      <c r="UYX180" s="126"/>
      <c r="UYY180" s="84"/>
      <c r="UYZ180" s="4"/>
      <c r="UZA180" s="4"/>
      <c r="UZB180" s="4"/>
      <c r="UZC180" s="4"/>
      <c r="UZD180" s="205"/>
      <c r="UZE180" s="70"/>
      <c r="UZF180" s="87"/>
      <c r="UZG180" s="255"/>
      <c r="UZH180" s="126"/>
      <c r="UZI180" s="84"/>
      <c r="UZJ180" s="4"/>
      <c r="UZK180" s="4"/>
      <c r="UZL180" s="4"/>
      <c r="UZM180" s="4"/>
      <c r="UZN180" s="205"/>
      <c r="UZO180" s="70"/>
      <c r="UZP180" s="87"/>
      <c r="UZQ180" s="255"/>
      <c r="UZR180" s="126"/>
      <c r="UZS180" s="84"/>
      <c r="UZT180" s="4"/>
      <c r="UZU180" s="4"/>
      <c r="UZV180" s="4"/>
      <c r="UZW180" s="4"/>
      <c r="UZX180" s="205"/>
      <c r="UZY180" s="70"/>
      <c r="UZZ180" s="87"/>
      <c r="VAA180" s="255"/>
      <c r="VAB180" s="126"/>
      <c r="VAC180" s="84"/>
      <c r="VAD180" s="4"/>
      <c r="VAE180" s="4"/>
      <c r="VAF180" s="4"/>
      <c r="VAG180" s="4"/>
      <c r="VAH180" s="205"/>
      <c r="VAI180" s="70"/>
      <c r="VAJ180" s="87"/>
      <c r="VAK180" s="255"/>
      <c r="VAL180" s="126"/>
      <c r="VAM180" s="84"/>
      <c r="VAN180" s="4"/>
      <c r="VAO180" s="4"/>
      <c r="VAP180" s="4"/>
      <c r="VAQ180" s="4"/>
      <c r="VAR180" s="205"/>
      <c r="VAS180" s="70"/>
      <c r="VAT180" s="87"/>
      <c r="VAU180" s="255"/>
      <c r="VAV180" s="126"/>
      <c r="VAW180" s="84"/>
      <c r="VAX180" s="4"/>
      <c r="VAY180" s="4"/>
      <c r="VAZ180" s="4"/>
      <c r="VBA180" s="4"/>
      <c r="VBB180" s="205"/>
      <c r="VBC180" s="70"/>
      <c r="VBD180" s="87"/>
      <c r="VBE180" s="255"/>
      <c r="VBF180" s="126"/>
      <c r="VBG180" s="84"/>
      <c r="VBH180" s="4"/>
      <c r="VBI180" s="4"/>
      <c r="VBJ180" s="4"/>
      <c r="VBK180" s="4"/>
      <c r="VBL180" s="205"/>
      <c r="VBM180" s="70"/>
      <c r="VBN180" s="87"/>
      <c r="VBO180" s="255"/>
      <c r="VBP180" s="126"/>
      <c r="VBQ180" s="84"/>
      <c r="VBR180" s="4"/>
      <c r="VBS180" s="4"/>
      <c r="VBT180" s="4"/>
      <c r="VBU180" s="4"/>
      <c r="VBV180" s="205"/>
      <c r="VBW180" s="70"/>
      <c r="VBX180" s="87"/>
      <c r="VBY180" s="255"/>
      <c r="VBZ180" s="126"/>
      <c r="VCA180" s="84"/>
      <c r="VCB180" s="4"/>
      <c r="VCC180" s="4"/>
      <c r="VCD180" s="4"/>
      <c r="VCE180" s="4"/>
      <c r="VCF180" s="205"/>
      <c r="VCG180" s="70"/>
      <c r="VCH180" s="87"/>
      <c r="VCI180" s="255"/>
      <c r="VCJ180" s="126"/>
      <c r="VCK180" s="84"/>
      <c r="VCL180" s="4"/>
      <c r="VCM180" s="4"/>
      <c r="VCN180" s="4"/>
      <c r="VCO180" s="4"/>
      <c r="VCP180" s="205"/>
      <c r="VCQ180" s="70"/>
      <c r="VCR180" s="87"/>
      <c r="VCS180" s="255"/>
      <c r="VCT180" s="126"/>
      <c r="VCU180" s="84"/>
      <c r="VCV180" s="4"/>
      <c r="VCW180" s="4"/>
      <c r="VCX180" s="4"/>
      <c r="VCY180" s="4"/>
      <c r="VCZ180" s="205"/>
      <c r="VDA180" s="70"/>
      <c r="VDB180" s="87"/>
      <c r="VDC180" s="255"/>
      <c r="VDD180" s="126"/>
      <c r="VDE180" s="84"/>
      <c r="VDF180" s="4"/>
      <c r="VDG180" s="4"/>
      <c r="VDH180" s="4"/>
      <c r="VDI180" s="4"/>
      <c r="VDJ180" s="205"/>
      <c r="VDK180" s="70"/>
      <c r="VDL180" s="87"/>
      <c r="VDM180" s="255"/>
      <c r="VDN180" s="126"/>
      <c r="VDO180" s="84"/>
      <c r="VDP180" s="4"/>
      <c r="VDQ180" s="4"/>
      <c r="VDR180" s="4"/>
      <c r="VDS180" s="4"/>
      <c r="VDT180" s="205"/>
      <c r="VDU180" s="70"/>
      <c r="VDV180" s="87"/>
      <c r="VDW180" s="255"/>
      <c r="VDX180" s="126"/>
      <c r="VDY180" s="84"/>
      <c r="VDZ180" s="4"/>
      <c r="VEA180" s="4"/>
      <c r="VEB180" s="4"/>
      <c r="VEC180" s="4"/>
      <c r="VED180" s="205"/>
      <c r="VEE180" s="70"/>
      <c r="VEF180" s="87"/>
      <c r="VEG180" s="255"/>
      <c r="VEH180" s="126"/>
      <c r="VEI180" s="84"/>
      <c r="VEJ180" s="4"/>
      <c r="VEK180" s="4"/>
      <c r="VEL180" s="4"/>
      <c r="VEM180" s="4"/>
      <c r="VEN180" s="205"/>
      <c r="VEO180" s="70"/>
      <c r="VEP180" s="87"/>
      <c r="VEQ180" s="255"/>
      <c r="VER180" s="126"/>
      <c r="VES180" s="84"/>
      <c r="VET180" s="4"/>
      <c r="VEU180" s="4"/>
      <c r="VEV180" s="4"/>
      <c r="VEW180" s="4"/>
      <c r="VEX180" s="205"/>
      <c r="VEY180" s="70"/>
      <c r="VEZ180" s="87"/>
      <c r="VFA180" s="255"/>
      <c r="VFB180" s="126"/>
      <c r="VFC180" s="84"/>
      <c r="VFD180" s="4"/>
      <c r="VFE180" s="4"/>
      <c r="VFF180" s="4"/>
      <c r="VFG180" s="4"/>
      <c r="VFH180" s="205"/>
      <c r="VFI180" s="70"/>
      <c r="VFJ180" s="87"/>
      <c r="VFK180" s="255"/>
      <c r="VFL180" s="126"/>
      <c r="VFM180" s="84"/>
      <c r="VFN180" s="4"/>
      <c r="VFO180" s="4"/>
      <c r="VFP180" s="4"/>
      <c r="VFQ180" s="4"/>
      <c r="VFR180" s="205"/>
      <c r="VFS180" s="70"/>
      <c r="VFT180" s="87"/>
      <c r="VFU180" s="255"/>
      <c r="VFV180" s="126"/>
      <c r="VFW180" s="84"/>
      <c r="VFX180" s="4"/>
      <c r="VFY180" s="4"/>
      <c r="VFZ180" s="4"/>
      <c r="VGA180" s="4"/>
      <c r="VGB180" s="205"/>
      <c r="VGC180" s="70"/>
      <c r="VGD180" s="87"/>
      <c r="VGE180" s="255"/>
      <c r="VGF180" s="126"/>
      <c r="VGG180" s="84"/>
      <c r="VGH180" s="4"/>
      <c r="VGI180" s="4"/>
      <c r="VGJ180" s="4"/>
      <c r="VGK180" s="4"/>
      <c r="VGL180" s="205"/>
      <c r="VGM180" s="70"/>
      <c r="VGN180" s="87"/>
      <c r="VGO180" s="255"/>
      <c r="VGP180" s="126"/>
      <c r="VGQ180" s="84"/>
      <c r="VGR180" s="4"/>
      <c r="VGS180" s="4"/>
      <c r="VGT180" s="4"/>
      <c r="VGU180" s="4"/>
      <c r="VGV180" s="205"/>
      <c r="VGW180" s="70"/>
      <c r="VGX180" s="87"/>
      <c r="VGY180" s="255"/>
      <c r="VGZ180" s="126"/>
      <c r="VHA180" s="84"/>
      <c r="VHB180" s="4"/>
      <c r="VHC180" s="4"/>
      <c r="VHD180" s="4"/>
      <c r="VHE180" s="4"/>
      <c r="VHF180" s="205"/>
      <c r="VHG180" s="70"/>
      <c r="VHH180" s="87"/>
      <c r="VHI180" s="255"/>
      <c r="VHJ180" s="126"/>
      <c r="VHK180" s="84"/>
      <c r="VHL180" s="4"/>
      <c r="VHM180" s="4"/>
      <c r="VHN180" s="4"/>
      <c r="VHO180" s="4"/>
      <c r="VHP180" s="205"/>
      <c r="VHQ180" s="70"/>
      <c r="VHR180" s="87"/>
      <c r="VHS180" s="255"/>
      <c r="VHT180" s="126"/>
      <c r="VHU180" s="84"/>
      <c r="VHV180" s="4"/>
      <c r="VHW180" s="4"/>
      <c r="VHX180" s="4"/>
      <c r="VHY180" s="4"/>
      <c r="VHZ180" s="205"/>
      <c r="VIA180" s="70"/>
      <c r="VIB180" s="87"/>
      <c r="VIC180" s="255"/>
      <c r="VID180" s="126"/>
      <c r="VIE180" s="84"/>
      <c r="VIF180" s="4"/>
      <c r="VIG180" s="4"/>
      <c r="VIH180" s="4"/>
      <c r="VII180" s="4"/>
      <c r="VIJ180" s="205"/>
      <c r="VIK180" s="70"/>
      <c r="VIL180" s="87"/>
      <c r="VIM180" s="255"/>
      <c r="VIN180" s="126"/>
      <c r="VIO180" s="84"/>
      <c r="VIP180" s="4"/>
      <c r="VIQ180" s="4"/>
      <c r="VIR180" s="4"/>
      <c r="VIS180" s="4"/>
      <c r="VIT180" s="205"/>
      <c r="VIU180" s="70"/>
      <c r="VIV180" s="87"/>
      <c r="VIW180" s="255"/>
      <c r="VIX180" s="126"/>
      <c r="VIY180" s="84"/>
      <c r="VIZ180" s="4"/>
      <c r="VJA180" s="4"/>
      <c r="VJB180" s="4"/>
      <c r="VJC180" s="4"/>
      <c r="VJD180" s="205"/>
      <c r="VJE180" s="70"/>
      <c r="VJF180" s="87"/>
      <c r="VJG180" s="255"/>
      <c r="VJH180" s="126"/>
      <c r="VJI180" s="84"/>
      <c r="VJJ180" s="4"/>
      <c r="VJK180" s="4"/>
      <c r="VJL180" s="4"/>
      <c r="VJM180" s="4"/>
      <c r="VJN180" s="205"/>
      <c r="VJO180" s="70"/>
      <c r="VJP180" s="87"/>
      <c r="VJQ180" s="255"/>
      <c r="VJR180" s="126"/>
      <c r="VJS180" s="84"/>
      <c r="VJT180" s="4"/>
      <c r="VJU180" s="4"/>
      <c r="VJV180" s="4"/>
      <c r="VJW180" s="4"/>
      <c r="VJX180" s="205"/>
      <c r="VJY180" s="70"/>
      <c r="VJZ180" s="87"/>
      <c r="VKA180" s="255"/>
      <c r="VKB180" s="126"/>
      <c r="VKC180" s="84"/>
      <c r="VKD180" s="4"/>
      <c r="VKE180" s="4"/>
      <c r="VKF180" s="4"/>
      <c r="VKG180" s="4"/>
      <c r="VKH180" s="205"/>
      <c r="VKI180" s="70"/>
      <c r="VKJ180" s="87"/>
      <c r="VKK180" s="255"/>
      <c r="VKL180" s="126"/>
      <c r="VKM180" s="84"/>
      <c r="VKN180" s="4"/>
      <c r="VKO180" s="4"/>
      <c r="VKP180" s="4"/>
      <c r="VKQ180" s="4"/>
      <c r="VKR180" s="205"/>
      <c r="VKS180" s="70"/>
      <c r="VKT180" s="87"/>
      <c r="VKU180" s="255"/>
      <c r="VKV180" s="126"/>
      <c r="VKW180" s="84"/>
      <c r="VKX180" s="4"/>
      <c r="VKY180" s="4"/>
      <c r="VKZ180" s="4"/>
      <c r="VLA180" s="4"/>
      <c r="VLB180" s="205"/>
      <c r="VLC180" s="70"/>
      <c r="VLD180" s="87"/>
      <c r="VLE180" s="255"/>
      <c r="VLF180" s="126"/>
      <c r="VLG180" s="84"/>
      <c r="VLH180" s="4"/>
      <c r="VLI180" s="4"/>
      <c r="VLJ180" s="4"/>
      <c r="VLK180" s="4"/>
      <c r="VLL180" s="205"/>
      <c r="VLM180" s="70"/>
      <c r="VLN180" s="87"/>
      <c r="VLO180" s="255"/>
      <c r="VLP180" s="126"/>
      <c r="VLQ180" s="84"/>
      <c r="VLR180" s="4"/>
      <c r="VLS180" s="4"/>
      <c r="VLT180" s="4"/>
      <c r="VLU180" s="4"/>
      <c r="VLV180" s="205"/>
      <c r="VLW180" s="70"/>
      <c r="VLX180" s="87"/>
      <c r="VLY180" s="255"/>
      <c r="VLZ180" s="126"/>
      <c r="VMA180" s="84"/>
      <c r="VMB180" s="4"/>
      <c r="VMC180" s="4"/>
      <c r="VMD180" s="4"/>
      <c r="VME180" s="4"/>
      <c r="VMF180" s="205"/>
      <c r="VMG180" s="70"/>
      <c r="VMH180" s="87"/>
      <c r="VMI180" s="255"/>
      <c r="VMJ180" s="126"/>
      <c r="VMK180" s="84"/>
      <c r="VML180" s="4"/>
      <c r="VMM180" s="4"/>
      <c r="VMN180" s="4"/>
      <c r="VMO180" s="4"/>
      <c r="VMP180" s="205"/>
      <c r="VMQ180" s="70"/>
      <c r="VMR180" s="87"/>
      <c r="VMS180" s="255"/>
      <c r="VMT180" s="126"/>
      <c r="VMU180" s="84"/>
      <c r="VMV180" s="4"/>
      <c r="VMW180" s="4"/>
      <c r="VMX180" s="4"/>
      <c r="VMY180" s="4"/>
      <c r="VMZ180" s="205"/>
      <c r="VNA180" s="70"/>
      <c r="VNB180" s="87"/>
      <c r="VNC180" s="255"/>
      <c r="VND180" s="126"/>
      <c r="VNE180" s="84"/>
      <c r="VNF180" s="4"/>
      <c r="VNG180" s="4"/>
      <c r="VNH180" s="4"/>
      <c r="VNI180" s="4"/>
      <c r="VNJ180" s="205"/>
      <c r="VNK180" s="70"/>
      <c r="VNL180" s="87"/>
      <c r="VNM180" s="255"/>
      <c r="VNN180" s="126"/>
      <c r="VNO180" s="84"/>
      <c r="VNP180" s="4"/>
      <c r="VNQ180" s="4"/>
      <c r="VNR180" s="4"/>
      <c r="VNS180" s="4"/>
      <c r="VNT180" s="205"/>
      <c r="VNU180" s="70"/>
      <c r="VNV180" s="87"/>
      <c r="VNW180" s="255"/>
      <c r="VNX180" s="126"/>
      <c r="VNY180" s="84"/>
      <c r="VNZ180" s="4"/>
      <c r="VOA180" s="4"/>
      <c r="VOB180" s="4"/>
      <c r="VOC180" s="4"/>
      <c r="VOD180" s="205"/>
      <c r="VOE180" s="70"/>
      <c r="VOF180" s="87"/>
      <c r="VOG180" s="255"/>
      <c r="VOH180" s="126"/>
      <c r="VOI180" s="84"/>
      <c r="VOJ180" s="4"/>
      <c r="VOK180" s="4"/>
      <c r="VOL180" s="4"/>
      <c r="VOM180" s="4"/>
      <c r="VON180" s="205"/>
      <c r="VOO180" s="70"/>
      <c r="VOP180" s="87"/>
      <c r="VOQ180" s="255"/>
      <c r="VOR180" s="126"/>
      <c r="VOS180" s="84"/>
      <c r="VOT180" s="4"/>
      <c r="VOU180" s="4"/>
      <c r="VOV180" s="4"/>
      <c r="VOW180" s="4"/>
      <c r="VOX180" s="205"/>
      <c r="VOY180" s="70"/>
      <c r="VOZ180" s="87"/>
      <c r="VPA180" s="255"/>
      <c r="VPB180" s="126"/>
      <c r="VPC180" s="84"/>
      <c r="VPD180" s="4"/>
      <c r="VPE180" s="4"/>
      <c r="VPF180" s="4"/>
      <c r="VPG180" s="4"/>
      <c r="VPH180" s="205"/>
      <c r="VPI180" s="70"/>
      <c r="VPJ180" s="87"/>
      <c r="VPK180" s="255"/>
      <c r="VPL180" s="126"/>
      <c r="VPM180" s="84"/>
      <c r="VPN180" s="4"/>
      <c r="VPO180" s="4"/>
      <c r="VPP180" s="4"/>
      <c r="VPQ180" s="4"/>
      <c r="VPR180" s="205"/>
      <c r="VPS180" s="70"/>
      <c r="VPT180" s="87"/>
      <c r="VPU180" s="255"/>
      <c r="VPV180" s="126"/>
      <c r="VPW180" s="84"/>
      <c r="VPX180" s="4"/>
      <c r="VPY180" s="4"/>
      <c r="VPZ180" s="4"/>
      <c r="VQA180" s="4"/>
      <c r="VQB180" s="205"/>
      <c r="VQC180" s="70"/>
      <c r="VQD180" s="87"/>
      <c r="VQE180" s="255"/>
      <c r="VQF180" s="126"/>
      <c r="VQG180" s="84"/>
      <c r="VQH180" s="4"/>
      <c r="VQI180" s="4"/>
      <c r="VQJ180" s="4"/>
      <c r="VQK180" s="4"/>
      <c r="VQL180" s="205"/>
      <c r="VQM180" s="70"/>
      <c r="VQN180" s="87"/>
      <c r="VQO180" s="255"/>
      <c r="VQP180" s="126"/>
      <c r="VQQ180" s="84"/>
      <c r="VQR180" s="4"/>
      <c r="VQS180" s="4"/>
      <c r="VQT180" s="4"/>
      <c r="VQU180" s="4"/>
      <c r="VQV180" s="205"/>
      <c r="VQW180" s="70"/>
      <c r="VQX180" s="87"/>
      <c r="VQY180" s="255"/>
      <c r="VQZ180" s="126"/>
      <c r="VRA180" s="84"/>
      <c r="VRB180" s="4"/>
      <c r="VRC180" s="4"/>
      <c r="VRD180" s="4"/>
      <c r="VRE180" s="4"/>
      <c r="VRF180" s="205"/>
      <c r="VRG180" s="70"/>
      <c r="VRH180" s="87"/>
      <c r="VRI180" s="255"/>
      <c r="VRJ180" s="126"/>
      <c r="VRK180" s="84"/>
      <c r="VRL180" s="4"/>
      <c r="VRM180" s="4"/>
      <c r="VRN180" s="4"/>
      <c r="VRO180" s="4"/>
      <c r="VRP180" s="205"/>
      <c r="VRQ180" s="70"/>
      <c r="VRR180" s="87"/>
      <c r="VRS180" s="255"/>
      <c r="VRT180" s="126"/>
      <c r="VRU180" s="84"/>
      <c r="VRV180" s="4"/>
      <c r="VRW180" s="4"/>
      <c r="VRX180" s="4"/>
      <c r="VRY180" s="4"/>
      <c r="VRZ180" s="205"/>
      <c r="VSA180" s="70"/>
      <c r="VSB180" s="87"/>
      <c r="VSC180" s="255"/>
      <c r="VSD180" s="126"/>
      <c r="VSE180" s="84"/>
      <c r="VSF180" s="4"/>
      <c r="VSG180" s="4"/>
      <c r="VSH180" s="4"/>
      <c r="VSI180" s="4"/>
      <c r="VSJ180" s="205"/>
      <c r="VSK180" s="70"/>
      <c r="VSL180" s="87"/>
      <c r="VSM180" s="255"/>
      <c r="VSN180" s="126"/>
      <c r="VSO180" s="84"/>
      <c r="VSP180" s="4"/>
      <c r="VSQ180" s="4"/>
      <c r="VSR180" s="4"/>
      <c r="VSS180" s="4"/>
      <c r="VST180" s="205"/>
      <c r="VSU180" s="70"/>
      <c r="VSV180" s="87"/>
      <c r="VSW180" s="255"/>
      <c r="VSX180" s="126"/>
      <c r="VSY180" s="84"/>
      <c r="VSZ180" s="4"/>
      <c r="VTA180" s="4"/>
      <c r="VTB180" s="4"/>
      <c r="VTC180" s="4"/>
      <c r="VTD180" s="205"/>
      <c r="VTE180" s="70"/>
      <c r="VTF180" s="87"/>
      <c r="VTG180" s="255"/>
      <c r="VTH180" s="126"/>
      <c r="VTI180" s="84"/>
      <c r="VTJ180" s="4"/>
      <c r="VTK180" s="4"/>
      <c r="VTL180" s="4"/>
      <c r="VTM180" s="4"/>
      <c r="VTN180" s="205"/>
      <c r="VTO180" s="70"/>
      <c r="VTP180" s="87"/>
      <c r="VTQ180" s="255"/>
      <c r="VTR180" s="126"/>
      <c r="VTS180" s="84"/>
      <c r="VTT180" s="4"/>
      <c r="VTU180" s="4"/>
      <c r="VTV180" s="4"/>
      <c r="VTW180" s="4"/>
      <c r="VTX180" s="205"/>
      <c r="VTY180" s="70"/>
      <c r="VTZ180" s="87"/>
      <c r="VUA180" s="255"/>
      <c r="VUB180" s="126"/>
      <c r="VUC180" s="84"/>
      <c r="VUD180" s="4"/>
      <c r="VUE180" s="4"/>
      <c r="VUF180" s="4"/>
      <c r="VUG180" s="4"/>
      <c r="VUH180" s="205"/>
      <c r="VUI180" s="70"/>
      <c r="VUJ180" s="87"/>
      <c r="VUK180" s="255"/>
      <c r="VUL180" s="126"/>
      <c r="VUM180" s="84"/>
      <c r="VUN180" s="4"/>
      <c r="VUO180" s="4"/>
      <c r="VUP180" s="4"/>
      <c r="VUQ180" s="4"/>
      <c r="VUR180" s="205"/>
      <c r="VUS180" s="70"/>
      <c r="VUT180" s="87"/>
      <c r="VUU180" s="255"/>
      <c r="VUV180" s="126"/>
      <c r="VUW180" s="84"/>
      <c r="VUX180" s="4"/>
      <c r="VUY180" s="4"/>
      <c r="VUZ180" s="4"/>
      <c r="VVA180" s="4"/>
      <c r="VVB180" s="205"/>
      <c r="VVC180" s="70"/>
      <c r="VVD180" s="87"/>
      <c r="VVE180" s="255"/>
      <c r="VVF180" s="126"/>
      <c r="VVG180" s="84"/>
      <c r="VVH180" s="4"/>
      <c r="VVI180" s="4"/>
      <c r="VVJ180" s="4"/>
      <c r="VVK180" s="4"/>
      <c r="VVL180" s="205"/>
      <c r="VVM180" s="70"/>
      <c r="VVN180" s="87"/>
      <c r="VVO180" s="255"/>
      <c r="VVP180" s="126"/>
      <c r="VVQ180" s="84"/>
      <c r="VVR180" s="4"/>
      <c r="VVS180" s="4"/>
      <c r="VVT180" s="4"/>
      <c r="VVU180" s="4"/>
      <c r="VVV180" s="205"/>
      <c r="VVW180" s="70"/>
      <c r="VVX180" s="87"/>
      <c r="VVY180" s="255"/>
      <c r="VVZ180" s="126"/>
      <c r="VWA180" s="84"/>
      <c r="VWB180" s="4"/>
      <c r="VWC180" s="4"/>
      <c r="VWD180" s="4"/>
      <c r="VWE180" s="4"/>
      <c r="VWF180" s="205"/>
      <c r="VWG180" s="70"/>
      <c r="VWH180" s="87"/>
      <c r="VWI180" s="255"/>
      <c r="VWJ180" s="126"/>
      <c r="VWK180" s="84"/>
      <c r="VWL180" s="4"/>
      <c r="VWM180" s="4"/>
      <c r="VWN180" s="4"/>
      <c r="VWO180" s="4"/>
      <c r="VWP180" s="205"/>
      <c r="VWQ180" s="70"/>
      <c r="VWR180" s="87"/>
      <c r="VWS180" s="255"/>
      <c r="VWT180" s="126"/>
      <c r="VWU180" s="84"/>
      <c r="VWV180" s="4"/>
      <c r="VWW180" s="4"/>
      <c r="VWX180" s="4"/>
      <c r="VWY180" s="4"/>
      <c r="VWZ180" s="205"/>
      <c r="VXA180" s="70"/>
      <c r="VXB180" s="87"/>
      <c r="VXC180" s="255"/>
      <c r="VXD180" s="126"/>
      <c r="VXE180" s="84"/>
      <c r="VXF180" s="4"/>
      <c r="VXG180" s="4"/>
      <c r="VXH180" s="4"/>
      <c r="VXI180" s="4"/>
      <c r="VXJ180" s="205"/>
      <c r="VXK180" s="70"/>
      <c r="VXL180" s="87"/>
      <c r="VXM180" s="255"/>
      <c r="VXN180" s="126"/>
      <c r="VXO180" s="84"/>
      <c r="VXP180" s="4"/>
      <c r="VXQ180" s="4"/>
      <c r="VXR180" s="4"/>
      <c r="VXS180" s="4"/>
      <c r="VXT180" s="205"/>
      <c r="VXU180" s="70"/>
      <c r="VXV180" s="87"/>
      <c r="VXW180" s="255"/>
      <c r="VXX180" s="126"/>
      <c r="VXY180" s="84"/>
      <c r="VXZ180" s="4"/>
      <c r="VYA180" s="4"/>
      <c r="VYB180" s="4"/>
      <c r="VYC180" s="4"/>
      <c r="VYD180" s="205"/>
      <c r="VYE180" s="70"/>
      <c r="VYF180" s="87"/>
      <c r="VYG180" s="255"/>
      <c r="VYH180" s="126"/>
      <c r="VYI180" s="84"/>
      <c r="VYJ180" s="4"/>
      <c r="VYK180" s="4"/>
      <c r="VYL180" s="4"/>
      <c r="VYM180" s="4"/>
      <c r="VYN180" s="205"/>
      <c r="VYO180" s="70"/>
      <c r="VYP180" s="87"/>
      <c r="VYQ180" s="255"/>
      <c r="VYR180" s="126"/>
      <c r="VYS180" s="84"/>
      <c r="VYT180" s="4"/>
      <c r="VYU180" s="4"/>
      <c r="VYV180" s="4"/>
      <c r="VYW180" s="4"/>
      <c r="VYX180" s="205"/>
      <c r="VYY180" s="70"/>
      <c r="VYZ180" s="87"/>
      <c r="VZA180" s="255"/>
      <c r="VZB180" s="126"/>
      <c r="VZC180" s="84"/>
      <c r="VZD180" s="4"/>
      <c r="VZE180" s="4"/>
      <c r="VZF180" s="4"/>
      <c r="VZG180" s="4"/>
      <c r="VZH180" s="205"/>
      <c r="VZI180" s="70"/>
      <c r="VZJ180" s="87"/>
      <c r="VZK180" s="255"/>
      <c r="VZL180" s="126"/>
      <c r="VZM180" s="84"/>
      <c r="VZN180" s="4"/>
      <c r="VZO180" s="4"/>
      <c r="VZP180" s="4"/>
      <c r="VZQ180" s="4"/>
      <c r="VZR180" s="205"/>
      <c r="VZS180" s="70"/>
      <c r="VZT180" s="87"/>
      <c r="VZU180" s="255"/>
      <c r="VZV180" s="126"/>
      <c r="VZW180" s="84"/>
      <c r="VZX180" s="4"/>
      <c r="VZY180" s="4"/>
      <c r="VZZ180" s="4"/>
      <c r="WAA180" s="4"/>
      <c r="WAB180" s="205"/>
      <c r="WAC180" s="70"/>
      <c r="WAD180" s="87"/>
      <c r="WAE180" s="255"/>
      <c r="WAF180" s="126"/>
      <c r="WAG180" s="84"/>
      <c r="WAH180" s="4"/>
      <c r="WAI180" s="4"/>
      <c r="WAJ180" s="4"/>
      <c r="WAK180" s="4"/>
      <c r="WAL180" s="205"/>
      <c r="WAM180" s="70"/>
      <c r="WAN180" s="87"/>
      <c r="WAO180" s="255"/>
      <c r="WAP180" s="126"/>
      <c r="WAQ180" s="84"/>
      <c r="WAR180" s="4"/>
      <c r="WAS180" s="4"/>
      <c r="WAT180" s="4"/>
      <c r="WAU180" s="4"/>
      <c r="WAV180" s="205"/>
      <c r="WAW180" s="70"/>
      <c r="WAX180" s="87"/>
      <c r="WAY180" s="255"/>
      <c r="WAZ180" s="126"/>
      <c r="WBA180" s="84"/>
      <c r="WBB180" s="4"/>
      <c r="WBC180" s="4"/>
      <c r="WBD180" s="4"/>
      <c r="WBE180" s="4"/>
      <c r="WBF180" s="205"/>
      <c r="WBG180" s="70"/>
      <c r="WBH180" s="87"/>
      <c r="WBI180" s="255"/>
      <c r="WBJ180" s="126"/>
      <c r="WBK180" s="84"/>
      <c r="WBL180" s="4"/>
      <c r="WBM180" s="4"/>
      <c r="WBN180" s="4"/>
      <c r="WBO180" s="4"/>
      <c r="WBP180" s="205"/>
      <c r="WBQ180" s="70"/>
      <c r="WBR180" s="87"/>
      <c r="WBS180" s="255"/>
      <c r="WBT180" s="126"/>
      <c r="WBU180" s="84"/>
      <c r="WBV180" s="4"/>
      <c r="WBW180" s="4"/>
      <c r="WBX180" s="4"/>
      <c r="WBY180" s="4"/>
      <c r="WBZ180" s="205"/>
      <c r="WCA180" s="70"/>
      <c r="WCB180" s="87"/>
      <c r="WCC180" s="255"/>
      <c r="WCD180" s="126"/>
      <c r="WCE180" s="84"/>
      <c r="WCF180" s="4"/>
      <c r="WCG180" s="4"/>
      <c r="WCH180" s="4"/>
      <c r="WCI180" s="4"/>
      <c r="WCJ180" s="205"/>
      <c r="WCK180" s="70"/>
      <c r="WCL180" s="87"/>
      <c r="WCM180" s="255"/>
      <c r="WCN180" s="126"/>
      <c r="WCO180" s="84"/>
      <c r="WCP180" s="4"/>
      <c r="WCQ180" s="4"/>
      <c r="WCR180" s="4"/>
      <c r="WCS180" s="4"/>
      <c r="WCT180" s="205"/>
      <c r="WCU180" s="70"/>
      <c r="WCV180" s="87"/>
      <c r="WCW180" s="255"/>
      <c r="WCX180" s="126"/>
      <c r="WCY180" s="84"/>
      <c r="WCZ180" s="4"/>
      <c r="WDA180" s="4"/>
      <c r="WDB180" s="4"/>
      <c r="WDC180" s="4"/>
      <c r="WDD180" s="205"/>
      <c r="WDE180" s="70"/>
      <c r="WDF180" s="87"/>
      <c r="WDG180" s="255"/>
      <c r="WDH180" s="126"/>
      <c r="WDI180" s="84"/>
      <c r="WDJ180" s="4"/>
      <c r="WDK180" s="4"/>
      <c r="WDL180" s="4"/>
      <c r="WDM180" s="4"/>
      <c r="WDN180" s="205"/>
      <c r="WDO180" s="70"/>
      <c r="WDP180" s="87"/>
      <c r="WDQ180" s="255"/>
      <c r="WDR180" s="126"/>
      <c r="WDS180" s="84"/>
      <c r="WDT180" s="4"/>
      <c r="WDU180" s="4"/>
      <c r="WDV180" s="4"/>
      <c r="WDW180" s="4"/>
      <c r="WDX180" s="205"/>
      <c r="WDY180" s="70"/>
      <c r="WDZ180" s="87"/>
      <c r="WEA180" s="255"/>
      <c r="WEB180" s="126"/>
      <c r="WEC180" s="84"/>
      <c r="WED180" s="4"/>
      <c r="WEE180" s="4"/>
      <c r="WEF180" s="4"/>
      <c r="WEG180" s="4"/>
      <c r="WEH180" s="205"/>
      <c r="WEI180" s="70"/>
      <c r="WEJ180" s="87"/>
      <c r="WEK180" s="255"/>
      <c r="WEL180" s="126"/>
      <c r="WEM180" s="84"/>
      <c r="WEN180" s="4"/>
      <c r="WEO180" s="4"/>
      <c r="WEP180" s="4"/>
      <c r="WEQ180" s="4"/>
      <c r="WER180" s="205"/>
      <c r="WES180" s="70"/>
      <c r="WET180" s="87"/>
      <c r="WEU180" s="255"/>
      <c r="WEV180" s="126"/>
      <c r="WEW180" s="84"/>
      <c r="WEX180" s="4"/>
      <c r="WEY180" s="4"/>
      <c r="WEZ180" s="4"/>
      <c r="WFA180" s="4"/>
      <c r="WFB180" s="205"/>
      <c r="WFC180" s="70"/>
      <c r="WFD180" s="87"/>
      <c r="WFE180" s="255"/>
      <c r="WFF180" s="126"/>
      <c r="WFG180" s="84"/>
      <c r="WFH180" s="4"/>
      <c r="WFI180" s="4"/>
      <c r="WFJ180" s="4"/>
      <c r="WFK180" s="4"/>
      <c r="WFL180" s="205"/>
      <c r="WFM180" s="70"/>
      <c r="WFN180" s="87"/>
      <c r="WFO180" s="255"/>
      <c r="WFP180" s="126"/>
      <c r="WFQ180" s="84"/>
      <c r="WFR180" s="4"/>
      <c r="WFS180" s="4"/>
      <c r="WFT180" s="4"/>
      <c r="WFU180" s="4"/>
      <c r="WFV180" s="205"/>
      <c r="WFW180" s="70"/>
      <c r="WFX180" s="87"/>
      <c r="WFY180" s="255"/>
      <c r="WFZ180" s="126"/>
      <c r="WGA180" s="84"/>
      <c r="WGB180" s="4"/>
      <c r="WGC180" s="4"/>
      <c r="WGD180" s="4"/>
      <c r="WGE180" s="4"/>
      <c r="WGF180" s="205"/>
      <c r="WGG180" s="70"/>
      <c r="WGH180" s="87"/>
      <c r="WGI180" s="255"/>
      <c r="WGJ180" s="126"/>
      <c r="WGK180" s="84"/>
      <c r="WGL180" s="4"/>
      <c r="WGM180" s="4"/>
      <c r="WGN180" s="4"/>
      <c r="WGO180" s="4"/>
      <c r="WGP180" s="205"/>
      <c r="WGQ180" s="70"/>
      <c r="WGR180" s="87"/>
      <c r="WGS180" s="255"/>
      <c r="WGT180" s="126"/>
      <c r="WGU180" s="84"/>
      <c r="WGV180" s="4"/>
      <c r="WGW180" s="4"/>
      <c r="WGX180" s="4"/>
      <c r="WGY180" s="4"/>
      <c r="WGZ180" s="205"/>
      <c r="WHA180" s="70"/>
      <c r="WHB180" s="87"/>
      <c r="WHC180" s="255"/>
      <c r="WHD180" s="126"/>
      <c r="WHE180" s="84"/>
      <c r="WHF180" s="4"/>
      <c r="WHG180" s="4"/>
      <c r="WHH180" s="4"/>
      <c r="WHI180" s="4"/>
      <c r="WHJ180" s="205"/>
      <c r="WHK180" s="70"/>
      <c r="WHL180" s="87"/>
      <c r="WHM180" s="255"/>
      <c r="WHN180" s="126"/>
      <c r="WHO180" s="84"/>
      <c r="WHP180" s="4"/>
      <c r="WHQ180" s="4"/>
      <c r="WHR180" s="4"/>
      <c r="WHS180" s="4"/>
      <c r="WHT180" s="205"/>
      <c r="WHU180" s="70"/>
      <c r="WHV180" s="87"/>
      <c r="WHW180" s="255"/>
      <c r="WHX180" s="126"/>
      <c r="WHY180" s="84"/>
      <c r="WHZ180" s="4"/>
      <c r="WIA180" s="4"/>
      <c r="WIB180" s="4"/>
      <c r="WIC180" s="4"/>
      <c r="WID180" s="205"/>
      <c r="WIE180" s="70"/>
      <c r="WIF180" s="87"/>
      <c r="WIG180" s="255"/>
      <c r="WIH180" s="126"/>
      <c r="WII180" s="84"/>
      <c r="WIJ180" s="4"/>
      <c r="WIK180" s="4"/>
      <c r="WIL180" s="4"/>
      <c r="WIM180" s="4"/>
      <c r="WIN180" s="205"/>
      <c r="WIO180" s="70"/>
      <c r="WIP180" s="87"/>
      <c r="WIQ180" s="255"/>
      <c r="WIR180" s="126"/>
      <c r="WIS180" s="84"/>
      <c r="WIT180" s="4"/>
      <c r="WIU180" s="4"/>
      <c r="WIV180" s="4"/>
      <c r="WIW180" s="4"/>
      <c r="WIX180" s="205"/>
      <c r="WIY180" s="70"/>
      <c r="WIZ180" s="87"/>
      <c r="WJA180" s="255"/>
      <c r="WJB180" s="126"/>
      <c r="WJC180" s="84"/>
      <c r="WJD180" s="4"/>
      <c r="WJE180" s="4"/>
      <c r="WJF180" s="4"/>
      <c r="WJG180" s="4"/>
      <c r="WJH180" s="205"/>
      <c r="WJI180" s="70"/>
      <c r="WJJ180" s="87"/>
      <c r="WJK180" s="255"/>
      <c r="WJL180" s="126"/>
      <c r="WJM180" s="84"/>
      <c r="WJN180" s="4"/>
      <c r="WJO180" s="4"/>
      <c r="WJP180" s="4"/>
      <c r="WJQ180" s="4"/>
      <c r="WJR180" s="205"/>
      <c r="WJS180" s="70"/>
      <c r="WJT180" s="87"/>
      <c r="WJU180" s="255"/>
      <c r="WJV180" s="126"/>
      <c r="WJW180" s="84"/>
      <c r="WJX180" s="4"/>
      <c r="WJY180" s="4"/>
      <c r="WJZ180" s="4"/>
      <c r="WKA180" s="4"/>
      <c r="WKB180" s="205"/>
      <c r="WKC180" s="70"/>
      <c r="WKD180" s="87"/>
      <c r="WKE180" s="255"/>
      <c r="WKF180" s="126"/>
      <c r="WKG180" s="84"/>
      <c r="WKH180" s="4"/>
      <c r="WKI180" s="4"/>
      <c r="WKJ180" s="4"/>
      <c r="WKK180" s="4"/>
      <c r="WKL180" s="205"/>
      <c r="WKM180" s="70"/>
      <c r="WKN180" s="87"/>
      <c r="WKO180" s="255"/>
      <c r="WKP180" s="126"/>
      <c r="WKQ180" s="84"/>
      <c r="WKR180" s="4"/>
      <c r="WKS180" s="4"/>
      <c r="WKT180" s="4"/>
      <c r="WKU180" s="4"/>
      <c r="WKV180" s="205"/>
      <c r="WKW180" s="70"/>
      <c r="WKX180" s="87"/>
      <c r="WKY180" s="255"/>
      <c r="WKZ180" s="126"/>
      <c r="WLA180" s="84"/>
      <c r="WLB180" s="4"/>
      <c r="WLC180" s="4"/>
      <c r="WLD180" s="4"/>
      <c r="WLE180" s="4"/>
      <c r="WLF180" s="205"/>
      <c r="WLG180" s="70"/>
      <c r="WLH180" s="87"/>
      <c r="WLI180" s="255"/>
      <c r="WLJ180" s="126"/>
      <c r="WLK180" s="84"/>
      <c r="WLL180" s="4"/>
      <c r="WLM180" s="4"/>
      <c r="WLN180" s="4"/>
      <c r="WLO180" s="4"/>
      <c r="WLP180" s="205"/>
      <c r="WLQ180" s="70"/>
      <c r="WLR180" s="87"/>
      <c r="WLS180" s="255"/>
      <c r="WLT180" s="126"/>
      <c r="WLU180" s="84"/>
      <c r="WLV180" s="4"/>
      <c r="WLW180" s="4"/>
      <c r="WLX180" s="4"/>
      <c r="WLY180" s="4"/>
      <c r="WLZ180" s="205"/>
      <c r="WMA180" s="70"/>
      <c r="WMB180" s="87"/>
      <c r="WMC180" s="255"/>
      <c r="WMD180" s="126"/>
      <c r="WME180" s="84"/>
      <c r="WMF180" s="4"/>
      <c r="WMG180" s="4"/>
      <c r="WMH180" s="4"/>
      <c r="WMI180" s="4"/>
      <c r="WMJ180" s="205"/>
      <c r="WMK180" s="70"/>
      <c r="WML180" s="87"/>
      <c r="WMM180" s="255"/>
      <c r="WMN180" s="126"/>
      <c r="WMO180" s="84"/>
      <c r="WMP180" s="4"/>
      <c r="WMQ180" s="4"/>
      <c r="WMR180" s="4"/>
      <c r="WMS180" s="4"/>
      <c r="WMT180" s="205"/>
      <c r="WMU180" s="70"/>
      <c r="WMV180" s="87"/>
      <c r="WMW180" s="255"/>
      <c r="WMX180" s="126"/>
      <c r="WMY180" s="84"/>
      <c r="WMZ180" s="4"/>
      <c r="WNA180" s="4"/>
      <c r="WNB180" s="4"/>
      <c r="WNC180" s="4"/>
      <c r="WND180" s="205"/>
      <c r="WNE180" s="70"/>
      <c r="WNF180" s="87"/>
      <c r="WNG180" s="255"/>
      <c r="WNH180" s="126"/>
      <c r="WNI180" s="84"/>
      <c r="WNJ180" s="4"/>
      <c r="WNK180" s="4"/>
      <c r="WNL180" s="4"/>
      <c r="WNM180" s="4"/>
      <c r="WNN180" s="205"/>
      <c r="WNO180" s="70"/>
      <c r="WNP180" s="87"/>
      <c r="WNQ180" s="255"/>
      <c r="WNR180" s="126"/>
      <c r="WNS180" s="84"/>
      <c r="WNT180" s="4"/>
      <c r="WNU180" s="4"/>
      <c r="WNV180" s="4"/>
      <c r="WNW180" s="4"/>
      <c r="WNX180" s="205"/>
      <c r="WNY180" s="70"/>
      <c r="WNZ180" s="87"/>
      <c r="WOA180" s="255"/>
      <c r="WOB180" s="126"/>
      <c r="WOC180" s="84"/>
      <c r="WOD180" s="4"/>
      <c r="WOE180" s="4"/>
      <c r="WOF180" s="4"/>
      <c r="WOG180" s="4"/>
      <c r="WOH180" s="205"/>
      <c r="WOI180" s="70"/>
      <c r="WOJ180" s="87"/>
      <c r="WOK180" s="255"/>
      <c r="WOL180" s="126"/>
      <c r="WOM180" s="84"/>
      <c r="WON180" s="4"/>
      <c r="WOO180" s="4"/>
      <c r="WOP180" s="4"/>
      <c r="WOQ180" s="4"/>
      <c r="WOR180" s="205"/>
      <c r="WOS180" s="70"/>
      <c r="WOT180" s="87"/>
      <c r="WOU180" s="255"/>
      <c r="WOV180" s="126"/>
      <c r="WOW180" s="84"/>
      <c r="WOX180" s="4"/>
      <c r="WOY180" s="4"/>
      <c r="WOZ180" s="4"/>
      <c r="WPA180" s="4"/>
      <c r="WPB180" s="205"/>
      <c r="WPC180" s="70"/>
      <c r="WPD180" s="87"/>
      <c r="WPE180" s="255"/>
      <c r="WPF180" s="126"/>
      <c r="WPG180" s="84"/>
      <c r="WPH180" s="4"/>
      <c r="WPI180" s="4"/>
      <c r="WPJ180" s="4"/>
      <c r="WPK180" s="4"/>
      <c r="WPL180" s="205"/>
      <c r="WPM180" s="70"/>
      <c r="WPN180" s="87"/>
      <c r="WPO180" s="255"/>
      <c r="WPP180" s="126"/>
      <c r="WPQ180" s="84"/>
      <c r="WPR180" s="4"/>
      <c r="WPS180" s="4"/>
      <c r="WPT180" s="4"/>
      <c r="WPU180" s="4"/>
      <c r="WPV180" s="205"/>
      <c r="WPW180" s="70"/>
      <c r="WPX180" s="87"/>
      <c r="WPY180" s="255"/>
      <c r="WPZ180" s="126"/>
      <c r="WQA180" s="84"/>
      <c r="WQB180" s="4"/>
      <c r="WQC180" s="4"/>
      <c r="WQD180" s="4"/>
      <c r="WQE180" s="4"/>
      <c r="WQF180" s="205"/>
      <c r="WQG180" s="70"/>
      <c r="WQH180" s="87"/>
      <c r="WQI180" s="255"/>
      <c r="WQJ180" s="126"/>
      <c r="WQK180" s="84"/>
      <c r="WQL180" s="4"/>
      <c r="WQM180" s="4"/>
      <c r="WQN180" s="4"/>
      <c r="WQO180" s="4"/>
      <c r="WQP180" s="205"/>
      <c r="WQQ180" s="70"/>
      <c r="WQR180" s="87"/>
      <c r="WQS180" s="255"/>
      <c r="WQT180" s="126"/>
      <c r="WQU180" s="84"/>
      <c r="WQV180" s="4"/>
      <c r="WQW180" s="4"/>
      <c r="WQX180" s="4"/>
      <c r="WQY180" s="4"/>
      <c r="WQZ180" s="205"/>
      <c r="WRA180" s="70"/>
      <c r="WRB180" s="87"/>
      <c r="WRC180" s="255"/>
      <c r="WRD180" s="126"/>
      <c r="WRE180" s="84"/>
      <c r="WRF180" s="4"/>
      <c r="WRG180" s="4"/>
      <c r="WRH180" s="4"/>
      <c r="WRI180" s="4"/>
      <c r="WRJ180" s="205"/>
      <c r="WRK180" s="70"/>
      <c r="WRL180" s="87"/>
      <c r="WRM180" s="255"/>
      <c r="WRN180" s="126"/>
      <c r="WRO180" s="84"/>
      <c r="WRP180" s="4"/>
      <c r="WRQ180" s="4"/>
      <c r="WRR180" s="4"/>
      <c r="WRS180" s="4"/>
      <c r="WRT180" s="205"/>
      <c r="WRU180" s="70"/>
      <c r="WRV180" s="87"/>
      <c r="WRW180" s="255"/>
      <c r="WRX180" s="126"/>
      <c r="WRY180" s="84"/>
      <c r="WRZ180" s="4"/>
      <c r="WSA180" s="4"/>
      <c r="WSB180" s="4"/>
      <c r="WSC180" s="4"/>
      <c r="WSD180" s="205"/>
      <c r="WSE180" s="70"/>
      <c r="WSF180" s="87"/>
      <c r="WSG180" s="255"/>
      <c r="WSH180" s="126"/>
      <c r="WSI180" s="84"/>
      <c r="WSJ180" s="4"/>
      <c r="WSK180" s="4"/>
      <c r="WSL180" s="4"/>
      <c r="WSM180" s="4"/>
      <c r="WSN180" s="205"/>
      <c r="WSO180" s="70"/>
      <c r="WSP180" s="87"/>
      <c r="WSQ180" s="255"/>
      <c r="WSR180" s="126"/>
      <c r="WSS180" s="84"/>
      <c r="WST180" s="4"/>
      <c r="WSU180" s="4"/>
      <c r="WSV180" s="4"/>
      <c r="WSW180" s="4"/>
      <c r="WSX180" s="205"/>
      <c r="WSY180" s="70"/>
      <c r="WSZ180" s="87"/>
      <c r="WTA180" s="255"/>
      <c r="WTB180" s="126"/>
      <c r="WTC180" s="84"/>
      <c r="WTD180" s="4"/>
      <c r="WTE180" s="4"/>
      <c r="WTF180" s="4"/>
      <c r="WTG180" s="4"/>
      <c r="WTH180" s="205"/>
      <c r="WTI180" s="70"/>
      <c r="WTJ180" s="87"/>
      <c r="WTK180" s="255"/>
      <c r="WTL180" s="126"/>
      <c r="WTM180" s="84"/>
      <c r="WTN180" s="4"/>
      <c r="WTO180" s="4"/>
      <c r="WTP180" s="4"/>
      <c r="WTQ180" s="4"/>
      <c r="WTR180" s="205"/>
      <c r="WTS180" s="70"/>
      <c r="WTT180" s="87"/>
      <c r="WTU180" s="255"/>
      <c r="WTV180" s="126"/>
      <c r="WTW180" s="84"/>
      <c r="WTX180" s="4"/>
      <c r="WTY180" s="4"/>
      <c r="WTZ180" s="4"/>
      <c r="WUA180" s="4"/>
      <c r="WUB180" s="205"/>
      <c r="WUC180" s="70"/>
      <c r="WUD180" s="87"/>
      <c r="WUE180" s="255"/>
      <c r="WUF180" s="126"/>
      <c r="WUG180" s="84"/>
      <c r="WUH180" s="4"/>
      <c r="WUI180" s="4"/>
      <c r="WUJ180" s="4"/>
      <c r="WUK180" s="4"/>
      <c r="WUL180" s="205"/>
      <c r="WUM180" s="70"/>
      <c r="WUN180" s="87"/>
      <c r="WUO180" s="255"/>
      <c r="WUP180" s="126"/>
      <c r="WUQ180" s="84"/>
      <c r="WUR180" s="4"/>
      <c r="WUS180" s="4"/>
      <c r="WUT180" s="4"/>
      <c r="WUU180" s="4"/>
      <c r="WUV180" s="205"/>
      <c r="WUW180" s="70"/>
      <c r="WUX180" s="87"/>
      <c r="WUY180" s="255"/>
      <c r="WUZ180" s="126"/>
      <c r="WVA180" s="84"/>
      <c r="WVB180" s="4"/>
      <c r="WVC180" s="4"/>
      <c r="WVD180" s="4"/>
      <c r="WVE180" s="4"/>
      <c r="WVF180" s="205"/>
      <c r="WVG180" s="70"/>
      <c r="WVH180" s="87"/>
      <c r="WVI180" s="255"/>
      <c r="WVJ180" s="126"/>
      <c r="WVK180" s="84"/>
      <c r="WVL180" s="4"/>
      <c r="WVM180" s="4"/>
      <c r="WVN180" s="4"/>
      <c r="WVO180" s="4"/>
      <c r="WVP180" s="205"/>
      <c r="WVQ180" s="70"/>
      <c r="WVR180" s="87"/>
      <c r="WVS180" s="255"/>
      <c r="WVT180" s="126"/>
      <c r="WVU180" s="84"/>
      <c r="WVV180" s="4"/>
      <c r="WVW180" s="4"/>
      <c r="WVX180" s="4"/>
      <c r="WVY180" s="4"/>
      <c r="WVZ180" s="205"/>
      <c r="WWA180" s="70"/>
      <c r="WWB180" s="87"/>
      <c r="WWC180" s="255"/>
      <c r="WWD180" s="126"/>
      <c r="WWE180" s="84"/>
      <c r="WWF180" s="4"/>
      <c r="WWG180" s="4"/>
      <c r="WWH180" s="4"/>
      <c r="WWI180" s="4"/>
      <c r="WWJ180" s="205"/>
      <c r="WWK180" s="70"/>
      <c r="WWL180" s="87"/>
      <c r="WWM180" s="255"/>
      <c r="WWN180" s="126"/>
      <c r="WWO180" s="84"/>
      <c r="WWP180" s="4"/>
      <c r="WWQ180" s="4"/>
      <c r="WWR180" s="4"/>
      <c r="WWS180" s="4"/>
      <c r="WWT180" s="205"/>
      <c r="WWU180" s="70"/>
      <c r="WWV180" s="87"/>
      <c r="WWW180" s="255"/>
      <c r="WWX180" s="126"/>
      <c r="WWY180" s="84"/>
      <c r="WWZ180" s="4"/>
      <c r="WXA180" s="4"/>
      <c r="WXB180" s="4"/>
      <c r="WXC180" s="4"/>
      <c r="WXD180" s="205"/>
      <c r="WXE180" s="70"/>
      <c r="WXF180" s="87"/>
      <c r="WXG180" s="255"/>
      <c r="WXH180" s="126"/>
      <c r="WXI180" s="84"/>
      <c r="WXJ180" s="4"/>
      <c r="WXK180" s="4"/>
      <c r="WXL180" s="4"/>
      <c r="WXM180" s="4"/>
      <c r="WXN180" s="205"/>
      <c r="WXO180" s="70"/>
      <c r="WXP180" s="87"/>
      <c r="WXQ180" s="255"/>
      <c r="WXR180" s="126"/>
      <c r="WXS180" s="84"/>
      <c r="WXT180" s="4"/>
      <c r="WXU180" s="4"/>
      <c r="WXV180" s="4"/>
      <c r="WXW180" s="4"/>
      <c r="WXX180" s="205"/>
      <c r="WXY180" s="70"/>
      <c r="WXZ180" s="87"/>
      <c r="WYA180" s="255"/>
      <c r="WYB180" s="126"/>
      <c r="WYC180" s="84"/>
      <c r="WYD180" s="4"/>
      <c r="WYE180" s="4"/>
      <c r="WYF180" s="4"/>
      <c r="WYG180" s="4"/>
      <c r="WYH180" s="205"/>
      <c r="WYI180" s="70"/>
      <c r="WYJ180" s="87"/>
      <c r="WYK180" s="255"/>
      <c r="WYL180" s="126"/>
      <c r="WYM180" s="84"/>
      <c r="WYN180" s="4"/>
      <c r="WYO180" s="4"/>
      <c r="WYP180" s="4"/>
      <c r="WYQ180" s="4"/>
      <c r="WYR180" s="205"/>
      <c r="WYS180" s="70"/>
      <c r="WYT180" s="87"/>
      <c r="WYU180" s="255"/>
      <c r="WYV180" s="126"/>
      <c r="WYW180" s="84"/>
      <c r="WYX180" s="4"/>
      <c r="WYY180" s="4"/>
      <c r="WYZ180" s="4"/>
      <c r="WZA180" s="4"/>
      <c r="WZB180" s="205"/>
      <c r="WZC180" s="70"/>
      <c r="WZD180" s="87"/>
      <c r="WZE180" s="255"/>
      <c r="WZF180" s="126"/>
      <c r="WZG180" s="84"/>
      <c r="WZH180" s="4"/>
      <c r="WZI180" s="4"/>
      <c r="WZJ180" s="4"/>
      <c r="WZK180" s="4"/>
      <c r="WZL180" s="205"/>
      <c r="WZM180" s="70"/>
      <c r="WZN180" s="87"/>
      <c r="WZO180" s="255"/>
      <c r="WZP180" s="126"/>
      <c r="WZQ180" s="84"/>
      <c r="WZR180" s="4"/>
      <c r="WZS180" s="4"/>
      <c r="WZT180" s="4"/>
      <c r="WZU180" s="4"/>
      <c r="WZV180" s="205"/>
      <c r="WZW180" s="70"/>
      <c r="WZX180" s="87"/>
      <c r="WZY180" s="255"/>
      <c r="WZZ180" s="126"/>
      <c r="XAA180" s="84"/>
      <c r="XAB180" s="4"/>
      <c r="XAC180" s="4"/>
      <c r="XAD180" s="4"/>
      <c r="XAE180" s="4"/>
      <c r="XAF180" s="205"/>
      <c r="XAG180" s="70"/>
      <c r="XAH180" s="87"/>
      <c r="XAI180" s="255"/>
      <c r="XAJ180" s="126"/>
      <c r="XAK180" s="84"/>
      <c r="XAL180" s="4"/>
      <c r="XAM180" s="4"/>
      <c r="XAN180" s="4"/>
      <c r="XAO180" s="4"/>
      <c r="XAP180" s="205"/>
      <c r="XAQ180" s="70"/>
      <c r="XAR180" s="87"/>
      <c r="XAS180" s="255"/>
      <c r="XAT180" s="126"/>
      <c r="XAU180" s="84"/>
      <c r="XAV180" s="4"/>
      <c r="XAW180" s="4"/>
      <c r="XAX180" s="4"/>
      <c r="XAY180" s="4"/>
      <c r="XAZ180" s="205"/>
      <c r="XBA180" s="70"/>
      <c r="XBB180" s="87"/>
      <c r="XBC180" s="255"/>
      <c r="XBD180" s="126"/>
      <c r="XBE180" s="84"/>
      <c r="XBF180" s="4"/>
      <c r="XBG180" s="4"/>
      <c r="XBH180" s="4"/>
      <c r="XBI180" s="4"/>
      <c r="XBJ180" s="205"/>
      <c r="XBK180" s="70"/>
      <c r="XBL180" s="87"/>
      <c r="XBM180" s="255"/>
      <c r="XBN180" s="126"/>
      <c r="XBO180" s="84"/>
      <c r="XBP180" s="4"/>
      <c r="XBQ180" s="4"/>
      <c r="XBR180" s="4"/>
      <c r="XBS180" s="4"/>
      <c r="XBT180" s="205"/>
      <c r="XBU180" s="70"/>
      <c r="XBV180" s="87"/>
      <c r="XBW180" s="255"/>
      <c r="XBX180" s="126"/>
      <c r="XBY180" s="84"/>
      <c r="XBZ180" s="4"/>
      <c r="XCA180" s="4"/>
      <c r="XCB180" s="4"/>
      <c r="XCC180" s="4"/>
      <c r="XCD180" s="205"/>
      <c r="XCE180" s="70"/>
      <c r="XCF180" s="87"/>
      <c r="XCG180" s="255"/>
      <c r="XCH180" s="126"/>
      <c r="XCI180" s="84"/>
      <c r="XCJ180" s="4"/>
      <c r="XCK180" s="4"/>
      <c r="XCL180" s="4"/>
      <c r="XCM180" s="4"/>
      <c r="XCN180" s="205"/>
      <c r="XCO180" s="70"/>
      <c r="XCP180" s="87"/>
      <c r="XCQ180" s="255"/>
      <c r="XCR180" s="126"/>
      <c r="XCS180" s="84"/>
      <c r="XCT180" s="4"/>
      <c r="XCU180" s="4"/>
      <c r="XCV180" s="4"/>
      <c r="XCW180" s="4"/>
      <c r="XCX180" s="205"/>
      <c r="XCY180" s="70"/>
      <c r="XCZ180" s="87"/>
      <c r="XDA180" s="255"/>
      <c r="XDB180" s="126"/>
      <c r="XDC180" s="84"/>
      <c r="XDD180" s="4"/>
      <c r="XDE180" s="4"/>
      <c r="XDF180" s="4"/>
      <c r="XDG180" s="4"/>
      <c r="XDH180" s="205"/>
      <c r="XDI180" s="70"/>
      <c r="XDJ180" s="87"/>
      <c r="XDK180" s="255"/>
      <c r="XDL180" s="126"/>
      <c r="XDM180" s="84"/>
      <c r="XDN180" s="4"/>
      <c r="XDO180" s="4"/>
      <c r="XDP180" s="4"/>
      <c r="XDQ180" s="4"/>
      <c r="XDR180" s="205"/>
      <c r="XDS180" s="70"/>
      <c r="XDT180" s="87"/>
      <c r="XDU180" s="255"/>
      <c r="XDV180" s="126"/>
      <c r="XDW180" s="84"/>
      <c r="XDX180" s="4"/>
      <c r="XDY180" s="4"/>
      <c r="XDZ180" s="4"/>
      <c r="XEA180" s="4"/>
      <c r="XEB180" s="205"/>
      <c r="XEC180" s="70"/>
      <c r="XED180" s="87"/>
      <c r="XEE180" s="255"/>
      <c r="XEF180" s="126"/>
      <c r="XEG180" s="84"/>
      <c r="XEH180" s="4"/>
      <c r="XEI180" s="4"/>
      <c r="XEJ180" s="4"/>
      <c r="XEK180" s="4"/>
      <c r="XEL180" s="205"/>
      <c r="XEM180" s="70"/>
      <c r="XEN180" s="87"/>
      <c r="XEO180" s="255"/>
      <c r="XEP180" s="126"/>
      <c r="XEQ180" s="84"/>
      <c r="XER180" s="4"/>
      <c r="XES180" s="4"/>
      <c r="XET180" s="4"/>
      <c r="XEU180" s="4"/>
      <c r="XEV180" s="205"/>
      <c r="XEW180" s="70"/>
      <c r="XEX180" s="87"/>
      <c r="XEY180" s="255"/>
      <c r="XEZ180" s="126"/>
      <c r="XFA180" s="84"/>
      <c r="XFB180" s="4"/>
      <c r="XFC180" s="4"/>
      <c r="XFD180" s="4"/>
    </row>
    <row r="181" spans="1:16384" s="339" customFormat="1" ht="25.5">
      <c r="A181" s="60" t="s">
        <v>188</v>
      </c>
      <c r="B181" s="203">
        <v>148</v>
      </c>
      <c r="C181" s="203">
        <v>1003</v>
      </c>
      <c r="D181" s="203">
        <v>9990058680</v>
      </c>
      <c r="E181" s="203">
        <v>321</v>
      </c>
      <c r="F181" s="343" t="s">
        <v>327</v>
      </c>
      <c r="G181" s="345" t="s">
        <v>227</v>
      </c>
      <c r="H181" s="88">
        <v>9718500</v>
      </c>
      <c r="I181" s="219">
        <v>9718500</v>
      </c>
      <c r="J181" s="219">
        <v>9718500</v>
      </c>
      <c r="K181" s="336">
        <f>I181-J181</f>
        <v>0</v>
      </c>
      <c r="L181" s="338"/>
      <c r="M181" s="134">
        <f t="shared" si="49"/>
        <v>0</v>
      </c>
      <c r="N181" s="55">
        <f t="shared" si="50"/>
        <v>0</v>
      </c>
    </row>
    <row r="182" spans="1:16384" s="193" customFormat="1" ht="115.5" customHeight="1">
      <c r="A182" s="84" t="s">
        <v>328</v>
      </c>
      <c r="B182" s="4">
        <v>148</v>
      </c>
      <c r="C182" s="4">
        <v>1003</v>
      </c>
      <c r="D182" s="4" t="s">
        <v>329</v>
      </c>
      <c r="E182" s="4" t="s">
        <v>1</v>
      </c>
      <c r="F182" s="205"/>
      <c r="G182" s="70"/>
      <c r="H182" s="87">
        <f>SUM(H183:H183)</f>
        <v>210000000</v>
      </c>
      <c r="I182" s="255">
        <f>SUM(I183:I183)</f>
        <v>210000000</v>
      </c>
      <c r="J182" s="126">
        <f>SUM(J183:J183)</f>
        <v>205650000</v>
      </c>
      <c r="K182" s="337">
        <f>SUM(K183:K183)</f>
        <v>4350000</v>
      </c>
      <c r="L182" s="4"/>
      <c r="M182" s="134">
        <f t="shared" si="49"/>
        <v>0</v>
      </c>
      <c r="N182" s="55">
        <f t="shared" si="50"/>
        <v>4350000</v>
      </c>
      <c r="O182" s="4"/>
      <c r="P182" s="205"/>
      <c r="Q182" s="70"/>
      <c r="R182" s="87"/>
      <c r="S182" s="255"/>
      <c r="T182" s="126"/>
      <c r="U182" s="84"/>
      <c r="V182" s="4"/>
      <c r="W182" s="4"/>
      <c r="X182" s="4"/>
      <c r="Y182" s="4"/>
      <c r="Z182" s="205"/>
      <c r="AA182" s="70"/>
      <c r="AB182" s="87"/>
      <c r="AC182" s="255"/>
      <c r="AD182" s="126"/>
      <c r="AE182" s="84"/>
      <c r="AF182" s="4"/>
      <c r="AG182" s="4"/>
      <c r="AH182" s="4"/>
      <c r="AI182" s="4"/>
      <c r="AJ182" s="205"/>
      <c r="AK182" s="70"/>
      <c r="AL182" s="87"/>
      <c r="AM182" s="255"/>
      <c r="AN182" s="126"/>
      <c r="AO182" s="84"/>
      <c r="AP182" s="4"/>
      <c r="AQ182" s="4"/>
      <c r="AR182" s="4"/>
      <c r="AS182" s="4"/>
      <c r="AT182" s="205"/>
      <c r="AU182" s="70"/>
      <c r="AV182" s="87"/>
      <c r="AW182" s="255"/>
      <c r="AX182" s="126"/>
      <c r="AY182" s="84"/>
      <c r="AZ182" s="4"/>
      <c r="BA182" s="4"/>
      <c r="BB182" s="4"/>
      <c r="BC182" s="4"/>
      <c r="BD182" s="205"/>
      <c r="BE182" s="70"/>
      <c r="BF182" s="87"/>
      <c r="BG182" s="255"/>
      <c r="BH182" s="126"/>
      <c r="BI182" s="84"/>
      <c r="BJ182" s="4"/>
      <c r="BK182" s="4"/>
      <c r="BL182" s="4"/>
      <c r="BM182" s="4"/>
      <c r="BN182" s="205"/>
      <c r="BO182" s="70"/>
      <c r="BP182" s="87"/>
      <c r="BQ182" s="255"/>
      <c r="BR182" s="126"/>
      <c r="BS182" s="84"/>
      <c r="BT182" s="4"/>
      <c r="BU182" s="4"/>
      <c r="BV182" s="4"/>
      <c r="BW182" s="4"/>
      <c r="BX182" s="205"/>
      <c r="BY182" s="70"/>
      <c r="BZ182" s="87"/>
      <c r="CA182" s="255"/>
      <c r="CB182" s="126"/>
      <c r="CC182" s="84"/>
      <c r="CD182" s="4"/>
      <c r="CE182" s="4"/>
      <c r="CF182" s="4"/>
      <c r="CG182" s="4"/>
      <c r="CH182" s="205"/>
      <c r="CI182" s="70"/>
      <c r="CJ182" s="87"/>
      <c r="CK182" s="255"/>
      <c r="CL182" s="126"/>
      <c r="CM182" s="84"/>
      <c r="CN182" s="4"/>
      <c r="CO182" s="4"/>
      <c r="CP182" s="4"/>
      <c r="CQ182" s="4"/>
      <c r="CR182" s="205"/>
      <c r="CS182" s="70"/>
      <c r="CT182" s="87"/>
      <c r="CU182" s="255"/>
      <c r="CV182" s="126"/>
      <c r="CW182" s="84"/>
      <c r="CX182" s="4"/>
      <c r="CY182" s="4"/>
      <c r="CZ182" s="4"/>
      <c r="DA182" s="4"/>
      <c r="DB182" s="205"/>
      <c r="DC182" s="70"/>
      <c r="DD182" s="87"/>
      <c r="DE182" s="255"/>
      <c r="DF182" s="126"/>
      <c r="DG182" s="84"/>
      <c r="DH182" s="4"/>
      <c r="DI182" s="4"/>
      <c r="DJ182" s="4"/>
      <c r="DK182" s="4"/>
      <c r="DL182" s="205"/>
      <c r="DM182" s="70"/>
      <c r="DN182" s="87"/>
      <c r="DO182" s="255"/>
      <c r="DP182" s="126"/>
      <c r="DQ182" s="84"/>
      <c r="DR182" s="4"/>
      <c r="DS182" s="4"/>
      <c r="DT182" s="4"/>
      <c r="DU182" s="4"/>
      <c r="DV182" s="205"/>
      <c r="DW182" s="70"/>
      <c r="DX182" s="87"/>
      <c r="DY182" s="255"/>
      <c r="DZ182" s="126"/>
      <c r="EA182" s="84"/>
      <c r="EB182" s="4"/>
      <c r="EC182" s="4"/>
      <c r="ED182" s="4"/>
      <c r="EE182" s="4"/>
      <c r="EF182" s="205"/>
      <c r="EG182" s="70"/>
      <c r="EH182" s="87"/>
      <c r="EI182" s="255"/>
      <c r="EJ182" s="126"/>
      <c r="EK182" s="84"/>
      <c r="EL182" s="4"/>
      <c r="EM182" s="4"/>
      <c r="EN182" s="4"/>
      <c r="EO182" s="4"/>
      <c r="EP182" s="205"/>
      <c r="EQ182" s="70"/>
      <c r="ER182" s="87"/>
      <c r="ES182" s="255"/>
      <c r="ET182" s="126"/>
      <c r="EU182" s="84"/>
      <c r="EV182" s="4"/>
      <c r="EW182" s="4"/>
      <c r="EX182" s="4"/>
      <c r="EY182" s="4"/>
      <c r="EZ182" s="205"/>
      <c r="FA182" s="70"/>
      <c r="FB182" s="87"/>
      <c r="FC182" s="255"/>
      <c r="FD182" s="126"/>
      <c r="FE182" s="84"/>
      <c r="FF182" s="4"/>
      <c r="FG182" s="4"/>
      <c r="FH182" s="4"/>
      <c r="FI182" s="4"/>
      <c r="FJ182" s="205"/>
      <c r="FK182" s="70"/>
      <c r="FL182" s="87"/>
      <c r="FM182" s="255"/>
      <c r="FN182" s="126"/>
      <c r="FO182" s="84"/>
      <c r="FP182" s="4"/>
      <c r="FQ182" s="4"/>
      <c r="FR182" s="4"/>
      <c r="FS182" s="4"/>
      <c r="FT182" s="205"/>
      <c r="FU182" s="70"/>
      <c r="FV182" s="87"/>
      <c r="FW182" s="255"/>
      <c r="FX182" s="126"/>
      <c r="FY182" s="84"/>
      <c r="FZ182" s="4"/>
      <c r="GA182" s="4"/>
      <c r="GB182" s="4"/>
      <c r="GC182" s="4"/>
      <c r="GD182" s="205"/>
      <c r="GE182" s="70"/>
      <c r="GF182" s="87"/>
      <c r="GG182" s="255"/>
      <c r="GH182" s="126"/>
      <c r="GI182" s="84"/>
      <c r="GJ182" s="4"/>
      <c r="GK182" s="4"/>
      <c r="GL182" s="4"/>
      <c r="GM182" s="4"/>
      <c r="GN182" s="205"/>
      <c r="GO182" s="70"/>
      <c r="GP182" s="87"/>
      <c r="GQ182" s="255"/>
      <c r="GR182" s="126"/>
      <c r="GS182" s="84"/>
      <c r="GT182" s="4"/>
      <c r="GU182" s="4"/>
      <c r="GV182" s="4"/>
      <c r="GW182" s="4"/>
      <c r="GX182" s="205"/>
      <c r="GY182" s="70"/>
      <c r="GZ182" s="87"/>
      <c r="HA182" s="255"/>
      <c r="HB182" s="126"/>
      <c r="HC182" s="84"/>
      <c r="HD182" s="4"/>
      <c r="HE182" s="4"/>
      <c r="HF182" s="4"/>
      <c r="HG182" s="4"/>
      <c r="HH182" s="205"/>
      <c r="HI182" s="70"/>
      <c r="HJ182" s="87"/>
      <c r="HK182" s="255"/>
      <c r="HL182" s="126"/>
      <c r="HM182" s="84"/>
      <c r="HN182" s="4"/>
      <c r="HO182" s="4"/>
      <c r="HP182" s="4"/>
      <c r="HQ182" s="4"/>
      <c r="HR182" s="205"/>
      <c r="HS182" s="70"/>
      <c r="HT182" s="87"/>
      <c r="HU182" s="255"/>
      <c r="HV182" s="126"/>
      <c r="HW182" s="84"/>
      <c r="HX182" s="4"/>
      <c r="HY182" s="4"/>
      <c r="HZ182" s="4"/>
      <c r="IA182" s="4"/>
      <c r="IB182" s="205"/>
      <c r="IC182" s="70"/>
      <c r="ID182" s="87"/>
      <c r="IE182" s="255"/>
      <c r="IF182" s="126"/>
      <c r="IG182" s="84"/>
      <c r="IH182" s="4"/>
      <c r="II182" s="4"/>
      <c r="IJ182" s="4"/>
      <c r="IK182" s="4"/>
      <c r="IL182" s="205"/>
      <c r="IM182" s="70"/>
      <c r="IN182" s="87"/>
      <c r="IO182" s="255"/>
      <c r="IP182" s="126"/>
      <c r="IQ182" s="84"/>
      <c r="IR182" s="4"/>
      <c r="IS182" s="4"/>
      <c r="IT182" s="4"/>
      <c r="IU182" s="4"/>
      <c r="IV182" s="205"/>
      <c r="IW182" s="70"/>
      <c r="IX182" s="87"/>
      <c r="IY182" s="255"/>
      <c r="IZ182" s="126"/>
      <c r="JA182" s="84"/>
      <c r="JB182" s="4"/>
      <c r="JC182" s="4"/>
      <c r="JD182" s="4"/>
      <c r="JE182" s="4"/>
      <c r="JF182" s="205"/>
      <c r="JG182" s="70"/>
      <c r="JH182" s="87"/>
      <c r="JI182" s="255"/>
      <c r="JJ182" s="126"/>
      <c r="JK182" s="84"/>
      <c r="JL182" s="4"/>
      <c r="JM182" s="4"/>
      <c r="JN182" s="4"/>
      <c r="JO182" s="4"/>
      <c r="JP182" s="205"/>
      <c r="JQ182" s="70"/>
      <c r="JR182" s="87"/>
      <c r="JS182" s="255"/>
      <c r="JT182" s="126"/>
      <c r="JU182" s="84"/>
      <c r="JV182" s="4"/>
      <c r="JW182" s="4"/>
      <c r="JX182" s="4"/>
      <c r="JY182" s="4"/>
      <c r="JZ182" s="205"/>
      <c r="KA182" s="70"/>
      <c r="KB182" s="87"/>
      <c r="KC182" s="255"/>
      <c r="KD182" s="126"/>
      <c r="KE182" s="84"/>
      <c r="KF182" s="4"/>
      <c r="KG182" s="4"/>
      <c r="KH182" s="4"/>
      <c r="KI182" s="4"/>
      <c r="KJ182" s="205"/>
      <c r="KK182" s="70"/>
      <c r="KL182" s="87"/>
      <c r="KM182" s="255"/>
      <c r="KN182" s="126"/>
      <c r="KO182" s="84"/>
      <c r="KP182" s="4"/>
      <c r="KQ182" s="4"/>
      <c r="KR182" s="4"/>
      <c r="KS182" s="4"/>
      <c r="KT182" s="205"/>
      <c r="KU182" s="70"/>
      <c r="KV182" s="87"/>
      <c r="KW182" s="255"/>
      <c r="KX182" s="126"/>
      <c r="KY182" s="84"/>
      <c r="KZ182" s="4"/>
      <c r="LA182" s="4"/>
      <c r="LB182" s="4"/>
      <c r="LC182" s="4"/>
      <c r="LD182" s="205"/>
      <c r="LE182" s="70"/>
      <c r="LF182" s="87"/>
      <c r="LG182" s="255"/>
      <c r="LH182" s="126"/>
      <c r="LI182" s="84"/>
      <c r="LJ182" s="4"/>
      <c r="LK182" s="4"/>
      <c r="LL182" s="4"/>
      <c r="LM182" s="4"/>
      <c r="LN182" s="205"/>
      <c r="LO182" s="70"/>
      <c r="LP182" s="87"/>
      <c r="LQ182" s="255"/>
      <c r="LR182" s="126"/>
      <c r="LS182" s="84"/>
      <c r="LT182" s="4"/>
      <c r="LU182" s="4"/>
      <c r="LV182" s="4"/>
      <c r="LW182" s="4"/>
      <c r="LX182" s="205"/>
      <c r="LY182" s="70"/>
      <c r="LZ182" s="87"/>
      <c r="MA182" s="255"/>
      <c r="MB182" s="126"/>
      <c r="MC182" s="84"/>
      <c r="MD182" s="4"/>
      <c r="ME182" s="4"/>
      <c r="MF182" s="4"/>
      <c r="MG182" s="4"/>
      <c r="MH182" s="205"/>
      <c r="MI182" s="70"/>
      <c r="MJ182" s="87"/>
      <c r="MK182" s="255"/>
      <c r="ML182" s="126"/>
      <c r="MM182" s="84"/>
      <c r="MN182" s="4"/>
      <c r="MO182" s="4"/>
      <c r="MP182" s="4"/>
      <c r="MQ182" s="4"/>
      <c r="MR182" s="205"/>
      <c r="MS182" s="70"/>
      <c r="MT182" s="87"/>
      <c r="MU182" s="255"/>
      <c r="MV182" s="126"/>
      <c r="MW182" s="84"/>
      <c r="MX182" s="4"/>
      <c r="MY182" s="4"/>
      <c r="MZ182" s="4"/>
      <c r="NA182" s="4"/>
      <c r="NB182" s="205"/>
      <c r="NC182" s="70"/>
      <c r="ND182" s="87"/>
      <c r="NE182" s="255"/>
      <c r="NF182" s="126"/>
      <c r="NG182" s="84"/>
      <c r="NH182" s="4"/>
      <c r="NI182" s="4"/>
      <c r="NJ182" s="4"/>
      <c r="NK182" s="4"/>
      <c r="NL182" s="205"/>
      <c r="NM182" s="70"/>
      <c r="NN182" s="87"/>
      <c r="NO182" s="255"/>
      <c r="NP182" s="126"/>
      <c r="NQ182" s="84"/>
      <c r="NR182" s="4"/>
      <c r="NS182" s="4"/>
      <c r="NT182" s="4"/>
      <c r="NU182" s="4"/>
      <c r="NV182" s="205"/>
      <c r="NW182" s="70"/>
      <c r="NX182" s="87"/>
      <c r="NY182" s="255"/>
      <c r="NZ182" s="126"/>
      <c r="OA182" s="84"/>
      <c r="OB182" s="4"/>
      <c r="OC182" s="4"/>
      <c r="OD182" s="4"/>
      <c r="OE182" s="4"/>
      <c r="OF182" s="205"/>
      <c r="OG182" s="70"/>
      <c r="OH182" s="87"/>
      <c r="OI182" s="255"/>
      <c r="OJ182" s="126"/>
      <c r="OK182" s="84"/>
      <c r="OL182" s="4"/>
      <c r="OM182" s="4"/>
      <c r="ON182" s="4"/>
      <c r="OO182" s="4"/>
      <c r="OP182" s="205"/>
      <c r="OQ182" s="70"/>
      <c r="OR182" s="87"/>
      <c r="OS182" s="255"/>
      <c r="OT182" s="126"/>
      <c r="OU182" s="84"/>
      <c r="OV182" s="4"/>
      <c r="OW182" s="4"/>
      <c r="OX182" s="4"/>
      <c r="OY182" s="4"/>
      <c r="OZ182" s="205"/>
      <c r="PA182" s="70"/>
      <c r="PB182" s="87"/>
      <c r="PC182" s="255"/>
      <c r="PD182" s="126"/>
      <c r="PE182" s="84"/>
      <c r="PF182" s="4"/>
      <c r="PG182" s="4"/>
      <c r="PH182" s="4"/>
      <c r="PI182" s="4"/>
      <c r="PJ182" s="205"/>
      <c r="PK182" s="70"/>
      <c r="PL182" s="87"/>
      <c r="PM182" s="255"/>
      <c r="PN182" s="126"/>
      <c r="PO182" s="84"/>
      <c r="PP182" s="4"/>
      <c r="PQ182" s="4"/>
      <c r="PR182" s="4"/>
      <c r="PS182" s="4"/>
      <c r="PT182" s="205"/>
      <c r="PU182" s="70"/>
      <c r="PV182" s="87"/>
      <c r="PW182" s="255"/>
      <c r="PX182" s="126"/>
      <c r="PY182" s="84"/>
      <c r="PZ182" s="4"/>
      <c r="QA182" s="4"/>
      <c r="QB182" s="4"/>
      <c r="QC182" s="4"/>
      <c r="QD182" s="205"/>
      <c r="QE182" s="70"/>
      <c r="QF182" s="87"/>
      <c r="QG182" s="255"/>
      <c r="QH182" s="126"/>
      <c r="QI182" s="84"/>
      <c r="QJ182" s="4"/>
      <c r="QK182" s="4"/>
      <c r="QL182" s="4"/>
      <c r="QM182" s="4"/>
      <c r="QN182" s="205"/>
      <c r="QO182" s="70"/>
      <c r="QP182" s="87"/>
      <c r="QQ182" s="255"/>
      <c r="QR182" s="126"/>
      <c r="QS182" s="84"/>
      <c r="QT182" s="4"/>
      <c r="QU182" s="4"/>
      <c r="QV182" s="4"/>
      <c r="QW182" s="4"/>
      <c r="QX182" s="205"/>
      <c r="QY182" s="70"/>
      <c r="QZ182" s="87"/>
      <c r="RA182" s="255"/>
      <c r="RB182" s="126"/>
      <c r="RC182" s="84"/>
      <c r="RD182" s="4"/>
      <c r="RE182" s="4"/>
      <c r="RF182" s="4"/>
      <c r="RG182" s="4"/>
      <c r="RH182" s="205"/>
      <c r="RI182" s="70"/>
      <c r="RJ182" s="87"/>
      <c r="RK182" s="255"/>
      <c r="RL182" s="126"/>
      <c r="RM182" s="84"/>
      <c r="RN182" s="4"/>
      <c r="RO182" s="4"/>
      <c r="RP182" s="4"/>
      <c r="RQ182" s="4"/>
      <c r="RR182" s="205"/>
      <c r="RS182" s="70"/>
      <c r="RT182" s="87"/>
      <c r="RU182" s="255"/>
      <c r="RV182" s="126"/>
      <c r="RW182" s="84"/>
      <c r="RX182" s="4"/>
      <c r="RY182" s="4"/>
      <c r="RZ182" s="4"/>
      <c r="SA182" s="4"/>
      <c r="SB182" s="205"/>
      <c r="SC182" s="70"/>
      <c r="SD182" s="87"/>
      <c r="SE182" s="255"/>
      <c r="SF182" s="126"/>
      <c r="SG182" s="84"/>
      <c r="SH182" s="4"/>
      <c r="SI182" s="4"/>
      <c r="SJ182" s="4"/>
      <c r="SK182" s="4"/>
      <c r="SL182" s="205"/>
      <c r="SM182" s="70"/>
      <c r="SN182" s="87"/>
      <c r="SO182" s="255"/>
      <c r="SP182" s="126"/>
      <c r="SQ182" s="84"/>
      <c r="SR182" s="4"/>
      <c r="SS182" s="4"/>
      <c r="ST182" s="4"/>
      <c r="SU182" s="4"/>
      <c r="SV182" s="205"/>
      <c r="SW182" s="70"/>
      <c r="SX182" s="87"/>
      <c r="SY182" s="255"/>
      <c r="SZ182" s="126"/>
      <c r="TA182" s="84"/>
      <c r="TB182" s="4"/>
      <c r="TC182" s="4"/>
      <c r="TD182" s="4"/>
      <c r="TE182" s="4"/>
      <c r="TF182" s="205"/>
      <c r="TG182" s="70"/>
      <c r="TH182" s="87"/>
      <c r="TI182" s="255"/>
      <c r="TJ182" s="126"/>
      <c r="TK182" s="84"/>
      <c r="TL182" s="4"/>
      <c r="TM182" s="4"/>
      <c r="TN182" s="4"/>
      <c r="TO182" s="4"/>
      <c r="TP182" s="205"/>
      <c r="TQ182" s="70"/>
      <c r="TR182" s="87"/>
      <c r="TS182" s="255"/>
      <c r="TT182" s="126"/>
      <c r="TU182" s="84"/>
      <c r="TV182" s="4"/>
      <c r="TW182" s="4"/>
      <c r="TX182" s="4"/>
      <c r="TY182" s="4"/>
      <c r="TZ182" s="205"/>
      <c r="UA182" s="70"/>
      <c r="UB182" s="87"/>
      <c r="UC182" s="255"/>
      <c r="UD182" s="126"/>
      <c r="UE182" s="84"/>
      <c r="UF182" s="4"/>
      <c r="UG182" s="4"/>
      <c r="UH182" s="4"/>
      <c r="UI182" s="4"/>
      <c r="UJ182" s="205"/>
      <c r="UK182" s="70"/>
      <c r="UL182" s="87"/>
      <c r="UM182" s="255"/>
      <c r="UN182" s="126"/>
      <c r="UO182" s="84"/>
      <c r="UP182" s="4"/>
      <c r="UQ182" s="4"/>
      <c r="UR182" s="4"/>
      <c r="US182" s="4"/>
      <c r="UT182" s="205"/>
      <c r="UU182" s="70"/>
      <c r="UV182" s="87"/>
      <c r="UW182" s="255"/>
      <c r="UX182" s="126"/>
      <c r="UY182" s="84"/>
      <c r="UZ182" s="4"/>
      <c r="VA182" s="4"/>
      <c r="VB182" s="4"/>
      <c r="VC182" s="4"/>
      <c r="VD182" s="205"/>
      <c r="VE182" s="70"/>
      <c r="VF182" s="87"/>
      <c r="VG182" s="255"/>
      <c r="VH182" s="126"/>
      <c r="VI182" s="84"/>
      <c r="VJ182" s="4"/>
      <c r="VK182" s="4"/>
      <c r="VL182" s="4"/>
      <c r="VM182" s="4"/>
      <c r="VN182" s="205"/>
      <c r="VO182" s="70"/>
      <c r="VP182" s="87"/>
      <c r="VQ182" s="255"/>
      <c r="VR182" s="126"/>
      <c r="VS182" s="84"/>
      <c r="VT182" s="4"/>
      <c r="VU182" s="4"/>
      <c r="VV182" s="4"/>
      <c r="VW182" s="4"/>
      <c r="VX182" s="205"/>
      <c r="VY182" s="70"/>
      <c r="VZ182" s="87"/>
      <c r="WA182" s="255"/>
      <c r="WB182" s="126"/>
      <c r="WC182" s="84"/>
      <c r="WD182" s="4"/>
      <c r="WE182" s="4"/>
      <c r="WF182" s="4"/>
      <c r="WG182" s="4"/>
      <c r="WH182" s="205"/>
      <c r="WI182" s="70"/>
      <c r="WJ182" s="87"/>
      <c r="WK182" s="255"/>
      <c r="WL182" s="126"/>
      <c r="WM182" s="84"/>
      <c r="WN182" s="4"/>
      <c r="WO182" s="4"/>
      <c r="WP182" s="4"/>
      <c r="WQ182" s="4"/>
      <c r="WR182" s="205"/>
      <c r="WS182" s="70"/>
      <c r="WT182" s="87"/>
      <c r="WU182" s="255"/>
      <c r="WV182" s="126"/>
      <c r="WW182" s="84"/>
      <c r="WX182" s="4"/>
      <c r="WY182" s="4"/>
      <c r="WZ182" s="4"/>
      <c r="XA182" s="4"/>
      <c r="XB182" s="205"/>
      <c r="XC182" s="70"/>
      <c r="XD182" s="87"/>
      <c r="XE182" s="255"/>
      <c r="XF182" s="126"/>
      <c r="XG182" s="84"/>
      <c r="XH182" s="4"/>
      <c r="XI182" s="4"/>
      <c r="XJ182" s="4"/>
      <c r="XK182" s="4"/>
      <c r="XL182" s="205"/>
      <c r="XM182" s="70"/>
      <c r="XN182" s="87"/>
      <c r="XO182" s="255"/>
      <c r="XP182" s="126"/>
      <c r="XQ182" s="84"/>
      <c r="XR182" s="4"/>
      <c r="XS182" s="4"/>
      <c r="XT182" s="4"/>
      <c r="XU182" s="4"/>
      <c r="XV182" s="205"/>
      <c r="XW182" s="70"/>
      <c r="XX182" s="87"/>
      <c r="XY182" s="255"/>
      <c r="XZ182" s="126"/>
      <c r="YA182" s="84"/>
      <c r="YB182" s="4"/>
      <c r="YC182" s="4"/>
      <c r="YD182" s="4"/>
      <c r="YE182" s="4"/>
      <c r="YF182" s="205"/>
      <c r="YG182" s="70"/>
      <c r="YH182" s="87"/>
      <c r="YI182" s="255"/>
      <c r="YJ182" s="126"/>
      <c r="YK182" s="84"/>
      <c r="YL182" s="4"/>
      <c r="YM182" s="4"/>
      <c r="YN182" s="4"/>
      <c r="YO182" s="4"/>
      <c r="YP182" s="205"/>
      <c r="YQ182" s="70"/>
      <c r="YR182" s="87"/>
      <c r="YS182" s="255"/>
      <c r="YT182" s="126"/>
      <c r="YU182" s="84"/>
      <c r="YV182" s="4"/>
      <c r="YW182" s="4"/>
      <c r="YX182" s="4"/>
      <c r="YY182" s="4"/>
      <c r="YZ182" s="205"/>
      <c r="ZA182" s="70"/>
      <c r="ZB182" s="87"/>
      <c r="ZC182" s="255"/>
      <c r="ZD182" s="126"/>
      <c r="ZE182" s="84"/>
      <c r="ZF182" s="4"/>
      <c r="ZG182" s="4"/>
      <c r="ZH182" s="4"/>
      <c r="ZI182" s="4"/>
      <c r="ZJ182" s="205"/>
      <c r="ZK182" s="70"/>
      <c r="ZL182" s="87"/>
      <c r="ZM182" s="255"/>
      <c r="ZN182" s="126"/>
      <c r="ZO182" s="84"/>
      <c r="ZP182" s="4"/>
      <c r="ZQ182" s="4"/>
      <c r="ZR182" s="4"/>
      <c r="ZS182" s="4"/>
      <c r="ZT182" s="205"/>
      <c r="ZU182" s="70"/>
      <c r="ZV182" s="87"/>
      <c r="ZW182" s="255"/>
      <c r="ZX182" s="126"/>
      <c r="ZY182" s="84"/>
      <c r="ZZ182" s="4"/>
      <c r="AAA182" s="4"/>
      <c r="AAB182" s="4"/>
      <c r="AAC182" s="4"/>
      <c r="AAD182" s="205"/>
      <c r="AAE182" s="70"/>
      <c r="AAF182" s="87"/>
      <c r="AAG182" s="255"/>
      <c r="AAH182" s="126"/>
      <c r="AAI182" s="84"/>
      <c r="AAJ182" s="4"/>
      <c r="AAK182" s="4"/>
      <c r="AAL182" s="4"/>
      <c r="AAM182" s="4"/>
      <c r="AAN182" s="205"/>
      <c r="AAO182" s="70"/>
      <c r="AAP182" s="87"/>
      <c r="AAQ182" s="255"/>
      <c r="AAR182" s="126"/>
      <c r="AAS182" s="84"/>
      <c r="AAT182" s="4"/>
      <c r="AAU182" s="4"/>
      <c r="AAV182" s="4"/>
      <c r="AAW182" s="4"/>
      <c r="AAX182" s="205"/>
      <c r="AAY182" s="70"/>
      <c r="AAZ182" s="87"/>
      <c r="ABA182" s="255"/>
      <c r="ABB182" s="126"/>
      <c r="ABC182" s="84"/>
      <c r="ABD182" s="4"/>
      <c r="ABE182" s="4"/>
      <c r="ABF182" s="4"/>
      <c r="ABG182" s="4"/>
      <c r="ABH182" s="205"/>
      <c r="ABI182" s="70"/>
      <c r="ABJ182" s="87"/>
      <c r="ABK182" s="255"/>
      <c r="ABL182" s="126"/>
      <c r="ABM182" s="84"/>
      <c r="ABN182" s="4"/>
      <c r="ABO182" s="4"/>
      <c r="ABP182" s="4"/>
      <c r="ABQ182" s="4"/>
      <c r="ABR182" s="205"/>
      <c r="ABS182" s="70"/>
      <c r="ABT182" s="87"/>
      <c r="ABU182" s="255"/>
      <c r="ABV182" s="126"/>
      <c r="ABW182" s="84"/>
      <c r="ABX182" s="4"/>
      <c r="ABY182" s="4"/>
      <c r="ABZ182" s="4"/>
      <c r="ACA182" s="4"/>
      <c r="ACB182" s="205"/>
      <c r="ACC182" s="70"/>
      <c r="ACD182" s="87"/>
      <c r="ACE182" s="255"/>
      <c r="ACF182" s="126"/>
      <c r="ACG182" s="84"/>
      <c r="ACH182" s="4"/>
      <c r="ACI182" s="4"/>
      <c r="ACJ182" s="4"/>
      <c r="ACK182" s="4"/>
      <c r="ACL182" s="205"/>
      <c r="ACM182" s="70"/>
      <c r="ACN182" s="87"/>
      <c r="ACO182" s="255"/>
      <c r="ACP182" s="126"/>
      <c r="ACQ182" s="84"/>
      <c r="ACR182" s="4"/>
      <c r="ACS182" s="4"/>
      <c r="ACT182" s="4"/>
      <c r="ACU182" s="4"/>
      <c r="ACV182" s="205"/>
      <c r="ACW182" s="70"/>
      <c r="ACX182" s="87"/>
      <c r="ACY182" s="255"/>
      <c r="ACZ182" s="126"/>
      <c r="ADA182" s="84"/>
      <c r="ADB182" s="4"/>
      <c r="ADC182" s="4"/>
      <c r="ADD182" s="4"/>
      <c r="ADE182" s="4"/>
      <c r="ADF182" s="205"/>
      <c r="ADG182" s="70"/>
      <c r="ADH182" s="87"/>
      <c r="ADI182" s="255"/>
      <c r="ADJ182" s="126"/>
      <c r="ADK182" s="84"/>
      <c r="ADL182" s="4"/>
      <c r="ADM182" s="4"/>
      <c r="ADN182" s="4"/>
      <c r="ADO182" s="4"/>
      <c r="ADP182" s="205"/>
      <c r="ADQ182" s="70"/>
      <c r="ADR182" s="87"/>
      <c r="ADS182" s="255"/>
      <c r="ADT182" s="126"/>
      <c r="ADU182" s="84"/>
      <c r="ADV182" s="4"/>
      <c r="ADW182" s="4"/>
      <c r="ADX182" s="4"/>
      <c r="ADY182" s="4"/>
      <c r="ADZ182" s="205"/>
      <c r="AEA182" s="70"/>
      <c r="AEB182" s="87"/>
      <c r="AEC182" s="255"/>
      <c r="AED182" s="126"/>
      <c r="AEE182" s="84"/>
      <c r="AEF182" s="4"/>
      <c r="AEG182" s="4"/>
      <c r="AEH182" s="4"/>
      <c r="AEI182" s="4"/>
      <c r="AEJ182" s="205"/>
      <c r="AEK182" s="70"/>
      <c r="AEL182" s="87"/>
      <c r="AEM182" s="255"/>
      <c r="AEN182" s="126"/>
      <c r="AEO182" s="84"/>
      <c r="AEP182" s="4"/>
      <c r="AEQ182" s="4"/>
      <c r="AER182" s="4"/>
      <c r="AES182" s="4"/>
      <c r="AET182" s="205"/>
      <c r="AEU182" s="70"/>
      <c r="AEV182" s="87"/>
      <c r="AEW182" s="255"/>
      <c r="AEX182" s="126"/>
      <c r="AEY182" s="84"/>
      <c r="AEZ182" s="4"/>
      <c r="AFA182" s="4"/>
      <c r="AFB182" s="4"/>
      <c r="AFC182" s="4"/>
      <c r="AFD182" s="205"/>
      <c r="AFE182" s="70"/>
      <c r="AFF182" s="87"/>
      <c r="AFG182" s="255"/>
      <c r="AFH182" s="126"/>
      <c r="AFI182" s="84"/>
      <c r="AFJ182" s="4"/>
      <c r="AFK182" s="4"/>
      <c r="AFL182" s="4"/>
      <c r="AFM182" s="4"/>
      <c r="AFN182" s="205"/>
      <c r="AFO182" s="70"/>
      <c r="AFP182" s="87"/>
      <c r="AFQ182" s="255"/>
      <c r="AFR182" s="126"/>
      <c r="AFS182" s="84"/>
      <c r="AFT182" s="4"/>
      <c r="AFU182" s="4"/>
      <c r="AFV182" s="4"/>
      <c r="AFW182" s="4"/>
      <c r="AFX182" s="205"/>
      <c r="AFY182" s="70"/>
      <c r="AFZ182" s="87"/>
      <c r="AGA182" s="255"/>
      <c r="AGB182" s="126"/>
      <c r="AGC182" s="84"/>
      <c r="AGD182" s="4"/>
      <c r="AGE182" s="4"/>
      <c r="AGF182" s="4"/>
      <c r="AGG182" s="4"/>
      <c r="AGH182" s="205"/>
      <c r="AGI182" s="70"/>
      <c r="AGJ182" s="87"/>
      <c r="AGK182" s="255"/>
      <c r="AGL182" s="126"/>
      <c r="AGM182" s="84"/>
      <c r="AGN182" s="4"/>
      <c r="AGO182" s="4"/>
      <c r="AGP182" s="4"/>
      <c r="AGQ182" s="4"/>
      <c r="AGR182" s="205"/>
      <c r="AGS182" s="70"/>
      <c r="AGT182" s="87"/>
      <c r="AGU182" s="255"/>
      <c r="AGV182" s="126"/>
      <c r="AGW182" s="84"/>
      <c r="AGX182" s="4"/>
      <c r="AGY182" s="4"/>
      <c r="AGZ182" s="4"/>
      <c r="AHA182" s="4"/>
      <c r="AHB182" s="205"/>
      <c r="AHC182" s="70"/>
      <c r="AHD182" s="87"/>
      <c r="AHE182" s="255"/>
      <c r="AHF182" s="126"/>
      <c r="AHG182" s="84"/>
      <c r="AHH182" s="4"/>
      <c r="AHI182" s="4"/>
      <c r="AHJ182" s="4"/>
      <c r="AHK182" s="4"/>
      <c r="AHL182" s="205"/>
      <c r="AHM182" s="70"/>
      <c r="AHN182" s="87"/>
      <c r="AHO182" s="255"/>
      <c r="AHP182" s="126"/>
      <c r="AHQ182" s="84"/>
      <c r="AHR182" s="4"/>
      <c r="AHS182" s="4"/>
      <c r="AHT182" s="4"/>
      <c r="AHU182" s="4"/>
      <c r="AHV182" s="205"/>
      <c r="AHW182" s="70"/>
      <c r="AHX182" s="87"/>
      <c r="AHY182" s="255"/>
      <c r="AHZ182" s="126"/>
      <c r="AIA182" s="84"/>
      <c r="AIB182" s="4"/>
      <c r="AIC182" s="4"/>
      <c r="AID182" s="4"/>
      <c r="AIE182" s="4"/>
      <c r="AIF182" s="205"/>
      <c r="AIG182" s="70"/>
      <c r="AIH182" s="87"/>
      <c r="AII182" s="255"/>
      <c r="AIJ182" s="126"/>
      <c r="AIK182" s="84"/>
      <c r="AIL182" s="4"/>
      <c r="AIM182" s="4"/>
      <c r="AIN182" s="4"/>
      <c r="AIO182" s="4"/>
      <c r="AIP182" s="205"/>
      <c r="AIQ182" s="70"/>
      <c r="AIR182" s="87"/>
      <c r="AIS182" s="255"/>
      <c r="AIT182" s="126"/>
      <c r="AIU182" s="84"/>
      <c r="AIV182" s="4"/>
      <c r="AIW182" s="4"/>
      <c r="AIX182" s="4"/>
      <c r="AIY182" s="4"/>
      <c r="AIZ182" s="205"/>
      <c r="AJA182" s="70"/>
      <c r="AJB182" s="87"/>
      <c r="AJC182" s="255"/>
      <c r="AJD182" s="126"/>
      <c r="AJE182" s="84"/>
      <c r="AJF182" s="4"/>
      <c r="AJG182" s="4"/>
      <c r="AJH182" s="4"/>
      <c r="AJI182" s="4"/>
      <c r="AJJ182" s="205"/>
      <c r="AJK182" s="70"/>
      <c r="AJL182" s="87"/>
      <c r="AJM182" s="255"/>
      <c r="AJN182" s="126"/>
      <c r="AJO182" s="84"/>
      <c r="AJP182" s="4"/>
      <c r="AJQ182" s="4"/>
      <c r="AJR182" s="4"/>
      <c r="AJS182" s="4"/>
      <c r="AJT182" s="205"/>
      <c r="AJU182" s="70"/>
      <c r="AJV182" s="87"/>
      <c r="AJW182" s="255"/>
      <c r="AJX182" s="126"/>
      <c r="AJY182" s="84"/>
      <c r="AJZ182" s="4"/>
      <c r="AKA182" s="4"/>
      <c r="AKB182" s="4"/>
      <c r="AKC182" s="4"/>
      <c r="AKD182" s="205"/>
      <c r="AKE182" s="70"/>
      <c r="AKF182" s="87"/>
      <c r="AKG182" s="255"/>
      <c r="AKH182" s="126"/>
      <c r="AKI182" s="84"/>
      <c r="AKJ182" s="4"/>
      <c r="AKK182" s="4"/>
      <c r="AKL182" s="4"/>
      <c r="AKM182" s="4"/>
      <c r="AKN182" s="205"/>
      <c r="AKO182" s="70"/>
      <c r="AKP182" s="87"/>
      <c r="AKQ182" s="255"/>
      <c r="AKR182" s="126"/>
      <c r="AKS182" s="84"/>
      <c r="AKT182" s="4"/>
      <c r="AKU182" s="4"/>
      <c r="AKV182" s="4"/>
      <c r="AKW182" s="4"/>
      <c r="AKX182" s="205"/>
      <c r="AKY182" s="70"/>
      <c r="AKZ182" s="87"/>
      <c r="ALA182" s="255"/>
      <c r="ALB182" s="126"/>
      <c r="ALC182" s="84"/>
      <c r="ALD182" s="4"/>
      <c r="ALE182" s="4"/>
      <c r="ALF182" s="4"/>
      <c r="ALG182" s="4"/>
      <c r="ALH182" s="205"/>
      <c r="ALI182" s="70"/>
      <c r="ALJ182" s="87"/>
      <c r="ALK182" s="255"/>
      <c r="ALL182" s="126"/>
      <c r="ALM182" s="84"/>
      <c r="ALN182" s="4"/>
      <c r="ALO182" s="4"/>
      <c r="ALP182" s="4"/>
      <c r="ALQ182" s="4"/>
      <c r="ALR182" s="205"/>
      <c r="ALS182" s="70"/>
      <c r="ALT182" s="87"/>
      <c r="ALU182" s="255"/>
      <c r="ALV182" s="126"/>
      <c r="ALW182" s="84"/>
      <c r="ALX182" s="4"/>
      <c r="ALY182" s="4"/>
      <c r="ALZ182" s="4"/>
      <c r="AMA182" s="4"/>
      <c r="AMB182" s="205"/>
      <c r="AMC182" s="70"/>
      <c r="AMD182" s="87"/>
      <c r="AME182" s="255"/>
      <c r="AMF182" s="126"/>
      <c r="AMG182" s="84"/>
      <c r="AMH182" s="4"/>
      <c r="AMI182" s="4"/>
      <c r="AMJ182" s="4"/>
      <c r="AMK182" s="4"/>
      <c r="AML182" s="205"/>
      <c r="AMM182" s="70"/>
      <c r="AMN182" s="87"/>
      <c r="AMO182" s="255"/>
      <c r="AMP182" s="126"/>
      <c r="AMQ182" s="84"/>
      <c r="AMR182" s="4"/>
      <c r="AMS182" s="4"/>
      <c r="AMT182" s="4"/>
      <c r="AMU182" s="4"/>
      <c r="AMV182" s="205"/>
      <c r="AMW182" s="70"/>
      <c r="AMX182" s="87"/>
      <c r="AMY182" s="255"/>
      <c r="AMZ182" s="126"/>
      <c r="ANA182" s="84"/>
      <c r="ANB182" s="4"/>
      <c r="ANC182" s="4"/>
      <c r="AND182" s="4"/>
      <c r="ANE182" s="4"/>
      <c r="ANF182" s="205"/>
      <c r="ANG182" s="70"/>
      <c r="ANH182" s="87"/>
      <c r="ANI182" s="255"/>
      <c r="ANJ182" s="126"/>
      <c r="ANK182" s="84"/>
      <c r="ANL182" s="4"/>
      <c r="ANM182" s="4"/>
      <c r="ANN182" s="4"/>
      <c r="ANO182" s="4"/>
      <c r="ANP182" s="205"/>
      <c r="ANQ182" s="70"/>
      <c r="ANR182" s="87"/>
      <c r="ANS182" s="255"/>
      <c r="ANT182" s="126"/>
      <c r="ANU182" s="84"/>
      <c r="ANV182" s="4"/>
      <c r="ANW182" s="4"/>
      <c r="ANX182" s="4"/>
      <c r="ANY182" s="4"/>
      <c r="ANZ182" s="205"/>
      <c r="AOA182" s="70"/>
      <c r="AOB182" s="87"/>
      <c r="AOC182" s="255"/>
      <c r="AOD182" s="126"/>
      <c r="AOE182" s="84"/>
      <c r="AOF182" s="4"/>
      <c r="AOG182" s="4"/>
      <c r="AOH182" s="4"/>
      <c r="AOI182" s="4"/>
      <c r="AOJ182" s="205"/>
      <c r="AOK182" s="70"/>
      <c r="AOL182" s="87"/>
      <c r="AOM182" s="255"/>
      <c r="AON182" s="126"/>
      <c r="AOO182" s="84"/>
      <c r="AOP182" s="4"/>
      <c r="AOQ182" s="4"/>
      <c r="AOR182" s="4"/>
      <c r="AOS182" s="4"/>
      <c r="AOT182" s="205"/>
      <c r="AOU182" s="70"/>
      <c r="AOV182" s="87"/>
      <c r="AOW182" s="255"/>
      <c r="AOX182" s="126"/>
      <c r="AOY182" s="84"/>
      <c r="AOZ182" s="4"/>
      <c r="APA182" s="4"/>
      <c r="APB182" s="4"/>
      <c r="APC182" s="4"/>
      <c r="APD182" s="205"/>
      <c r="APE182" s="70"/>
      <c r="APF182" s="87"/>
      <c r="APG182" s="255"/>
      <c r="APH182" s="126"/>
      <c r="API182" s="84"/>
      <c r="APJ182" s="4"/>
      <c r="APK182" s="4"/>
      <c r="APL182" s="4"/>
      <c r="APM182" s="4"/>
      <c r="APN182" s="205"/>
      <c r="APO182" s="70"/>
      <c r="APP182" s="87"/>
      <c r="APQ182" s="255"/>
      <c r="APR182" s="126"/>
      <c r="APS182" s="84"/>
      <c r="APT182" s="4"/>
      <c r="APU182" s="4"/>
      <c r="APV182" s="4"/>
      <c r="APW182" s="4"/>
      <c r="APX182" s="205"/>
      <c r="APY182" s="70"/>
      <c r="APZ182" s="87"/>
      <c r="AQA182" s="255"/>
      <c r="AQB182" s="126"/>
      <c r="AQC182" s="84"/>
      <c r="AQD182" s="4"/>
      <c r="AQE182" s="4"/>
      <c r="AQF182" s="4"/>
      <c r="AQG182" s="4"/>
      <c r="AQH182" s="205"/>
      <c r="AQI182" s="70"/>
      <c r="AQJ182" s="87"/>
      <c r="AQK182" s="255"/>
      <c r="AQL182" s="126"/>
      <c r="AQM182" s="84"/>
      <c r="AQN182" s="4"/>
      <c r="AQO182" s="4"/>
      <c r="AQP182" s="4"/>
      <c r="AQQ182" s="4"/>
      <c r="AQR182" s="205"/>
      <c r="AQS182" s="70"/>
      <c r="AQT182" s="87"/>
      <c r="AQU182" s="255"/>
      <c r="AQV182" s="126"/>
      <c r="AQW182" s="84"/>
      <c r="AQX182" s="4"/>
      <c r="AQY182" s="4"/>
      <c r="AQZ182" s="4"/>
      <c r="ARA182" s="4"/>
      <c r="ARB182" s="205"/>
      <c r="ARC182" s="70"/>
      <c r="ARD182" s="87"/>
      <c r="ARE182" s="255"/>
      <c r="ARF182" s="126"/>
      <c r="ARG182" s="84"/>
      <c r="ARH182" s="4"/>
      <c r="ARI182" s="4"/>
      <c r="ARJ182" s="4"/>
      <c r="ARK182" s="4"/>
      <c r="ARL182" s="205"/>
      <c r="ARM182" s="70"/>
      <c r="ARN182" s="87"/>
      <c r="ARO182" s="255"/>
      <c r="ARP182" s="126"/>
      <c r="ARQ182" s="84"/>
      <c r="ARR182" s="4"/>
      <c r="ARS182" s="4"/>
      <c r="ART182" s="4"/>
      <c r="ARU182" s="4"/>
      <c r="ARV182" s="205"/>
      <c r="ARW182" s="70"/>
      <c r="ARX182" s="87"/>
      <c r="ARY182" s="255"/>
      <c r="ARZ182" s="126"/>
      <c r="ASA182" s="84"/>
      <c r="ASB182" s="4"/>
      <c r="ASC182" s="4"/>
      <c r="ASD182" s="4"/>
      <c r="ASE182" s="4"/>
      <c r="ASF182" s="205"/>
      <c r="ASG182" s="70"/>
      <c r="ASH182" s="87"/>
      <c r="ASI182" s="255"/>
      <c r="ASJ182" s="126"/>
      <c r="ASK182" s="84"/>
      <c r="ASL182" s="4"/>
      <c r="ASM182" s="4"/>
      <c r="ASN182" s="4"/>
      <c r="ASO182" s="4"/>
      <c r="ASP182" s="205"/>
      <c r="ASQ182" s="70"/>
      <c r="ASR182" s="87"/>
      <c r="ASS182" s="255"/>
      <c r="AST182" s="126"/>
      <c r="ASU182" s="84"/>
      <c r="ASV182" s="4"/>
      <c r="ASW182" s="4"/>
      <c r="ASX182" s="4"/>
      <c r="ASY182" s="4"/>
      <c r="ASZ182" s="205"/>
      <c r="ATA182" s="70"/>
      <c r="ATB182" s="87"/>
      <c r="ATC182" s="255"/>
      <c r="ATD182" s="126"/>
      <c r="ATE182" s="84"/>
      <c r="ATF182" s="4"/>
      <c r="ATG182" s="4"/>
      <c r="ATH182" s="4"/>
      <c r="ATI182" s="4"/>
      <c r="ATJ182" s="205"/>
      <c r="ATK182" s="70"/>
      <c r="ATL182" s="87"/>
      <c r="ATM182" s="255"/>
      <c r="ATN182" s="126"/>
      <c r="ATO182" s="84"/>
      <c r="ATP182" s="4"/>
      <c r="ATQ182" s="4"/>
      <c r="ATR182" s="4"/>
      <c r="ATS182" s="4"/>
      <c r="ATT182" s="205"/>
      <c r="ATU182" s="70"/>
      <c r="ATV182" s="87"/>
      <c r="ATW182" s="255"/>
      <c r="ATX182" s="126"/>
      <c r="ATY182" s="84"/>
      <c r="ATZ182" s="4"/>
      <c r="AUA182" s="4"/>
      <c r="AUB182" s="4"/>
      <c r="AUC182" s="4"/>
      <c r="AUD182" s="205"/>
      <c r="AUE182" s="70"/>
      <c r="AUF182" s="87"/>
      <c r="AUG182" s="255"/>
      <c r="AUH182" s="126"/>
      <c r="AUI182" s="84"/>
      <c r="AUJ182" s="4"/>
      <c r="AUK182" s="4"/>
      <c r="AUL182" s="4"/>
      <c r="AUM182" s="4"/>
      <c r="AUN182" s="205"/>
      <c r="AUO182" s="70"/>
      <c r="AUP182" s="87"/>
      <c r="AUQ182" s="255"/>
      <c r="AUR182" s="126"/>
      <c r="AUS182" s="84"/>
      <c r="AUT182" s="4"/>
      <c r="AUU182" s="4"/>
      <c r="AUV182" s="4"/>
      <c r="AUW182" s="4"/>
      <c r="AUX182" s="205"/>
      <c r="AUY182" s="70"/>
      <c r="AUZ182" s="87"/>
      <c r="AVA182" s="255"/>
      <c r="AVB182" s="126"/>
      <c r="AVC182" s="84"/>
      <c r="AVD182" s="4"/>
      <c r="AVE182" s="4"/>
      <c r="AVF182" s="4"/>
      <c r="AVG182" s="4"/>
      <c r="AVH182" s="205"/>
      <c r="AVI182" s="70"/>
      <c r="AVJ182" s="87"/>
      <c r="AVK182" s="255"/>
      <c r="AVL182" s="126"/>
      <c r="AVM182" s="84"/>
      <c r="AVN182" s="4"/>
      <c r="AVO182" s="4"/>
      <c r="AVP182" s="4"/>
      <c r="AVQ182" s="4"/>
      <c r="AVR182" s="205"/>
      <c r="AVS182" s="70"/>
      <c r="AVT182" s="87"/>
      <c r="AVU182" s="255"/>
      <c r="AVV182" s="126"/>
      <c r="AVW182" s="84"/>
      <c r="AVX182" s="4"/>
      <c r="AVY182" s="4"/>
      <c r="AVZ182" s="4"/>
      <c r="AWA182" s="4"/>
      <c r="AWB182" s="205"/>
      <c r="AWC182" s="70"/>
      <c r="AWD182" s="87"/>
      <c r="AWE182" s="255"/>
      <c r="AWF182" s="126"/>
      <c r="AWG182" s="84"/>
      <c r="AWH182" s="4"/>
      <c r="AWI182" s="4"/>
      <c r="AWJ182" s="4"/>
      <c r="AWK182" s="4"/>
      <c r="AWL182" s="205"/>
      <c r="AWM182" s="70"/>
      <c r="AWN182" s="87"/>
      <c r="AWO182" s="255"/>
      <c r="AWP182" s="126"/>
      <c r="AWQ182" s="84"/>
      <c r="AWR182" s="4"/>
      <c r="AWS182" s="4"/>
      <c r="AWT182" s="4"/>
      <c r="AWU182" s="4"/>
      <c r="AWV182" s="205"/>
      <c r="AWW182" s="70"/>
      <c r="AWX182" s="87"/>
      <c r="AWY182" s="255"/>
      <c r="AWZ182" s="126"/>
      <c r="AXA182" s="84"/>
      <c r="AXB182" s="4"/>
      <c r="AXC182" s="4"/>
      <c r="AXD182" s="4"/>
      <c r="AXE182" s="4"/>
      <c r="AXF182" s="205"/>
      <c r="AXG182" s="70"/>
      <c r="AXH182" s="87"/>
      <c r="AXI182" s="255"/>
      <c r="AXJ182" s="126"/>
      <c r="AXK182" s="84"/>
      <c r="AXL182" s="4"/>
      <c r="AXM182" s="4"/>
      <c r="AXN182" s="4"/>
      <c r="AXO182" s="4"/>
      <c r="AXP182" s="205"/>
      <c r="AXQ182" s="70"/>
      <c r="AXR182" s="87"/>
      <c r="AXS182" s="255"/>
      <c r="AXT182" s="126"/>
      <c r="AXU182" s="84"/>
      <c r="AXV182" s="4"/>
      <c r="AXW182" s="4"/>
      <c r="AXX182" s="4"/>
      <c r="AXY182" s="4"/>
      <c r="AXZ182" s="205"/>
      <c r="AYA182" s="70"/>
      <c r="AYB182" s="87"/>
      <c r="AYC182" s="255"/>
      <c r="AYD182" s="126"/>
      <c r="AYE182" s="84"/>
      <c r="AYF182" s="4"/>
      <c r="AYG182" s="4"/>
      <c r="AYH182" s="4"/>
      <c r="AYI182" s="4"/>
      <c r="AYJ182" s="205"/>
      <c r="AYK182" s="70"/>
      <c r="AYL182" s="87"/>
      <c r="AYM182" s="255"/>
      <c r="AYN182" s="126"/>
      <c r="AYO182" s="84"/>
      <c r="AYP182" s="4"/>
      <c r="AYQ182" s="4"/>
      <c r="AYR182" s="4"/>
      <c r="AYS182" s="4"/>
      <c r="AYT182" s="205"/>
      <c r="AYU182" s="70"/>
      <c r="AYV182" s="87"/>
      <c r="AYW182" s="255"/>
      <c r="AYX182" s="126"/>
      <c r="AYY182" s="84"/>
      <c r="AYZ182" s="4"/>
      <c r="AZA182" s="4"/>
      <c r="AZB182" s="4"/>
      <c r="AZC182" s="4"/>
      <c r="AZD182" s="205"/>
      <c r="AZE182" s="70"/>
      <c r="AZF182" s="87"/>
      <c r="AZG182" s="255"/>
      <c r="AZH182" s="126"/>
      <c r="AZI182" s="84"/>
      <c r="AZJ182" s="4"/>
      <c r="AZK182" s="4"/>
      <c r="AZL182" s="4"/>
      <c r="AZM182" s="4"/>
      <c r="AZN182" s="205"/>
      <c r="AZO182" s="70"/>
      <c r="AZP182" s="87"/>
      <c r="AZQ182" s="255"/>
      <c r="AZR182" s="126"/>
      <c r="AZS182" s="84"/>
      <c r="AZT182" s="4"/>
      <c r="AZU182" s="4"/>
      <c r="AZV182" s="4"/>
      <c r="AZW182" s="4"/>
      <c r="AZX182" s="205"/>
      <c r="AZY182" s="70"/>
      <c r="AZZ182" s="87"/>
      <c r="BAA182" s="255"/>
      <c r="BAB182" s="126"/>
      <c r="BAC182" s="84"/>
      <c r="BAD182" s="4"/>
      <c r="BAE182" s="4"/>
      <c r="BAF182" s="4"/>
      <c r="BAG182" s="4"/>
      <c r="BAH182" s="205"/>
      <c r="BAI182" s="70"/>
      <c r="BAJ182" s="87"/>
      <c r="BAK182" s="255"/>
      <c r="BAL182" s="126"/>
      <c r="BAM182" s="84"/>
      <c r="BAN182" s="4"/>
      <c r="BAO182" s="4"/>
      <c r="BAP182" s="4"/>
      <c r="BAQ182" s="4"/>
      <c r="BAR182" s="205"/>
      <c r="BAS182" s="70"/>
      <c r="BAT182" s="87"/>
      <c r="BAU182" s="255"/>
      <c r="BAV182" s="126"/>
      <c r="BAW182" s="84"/>
      <c r="BAX182" s="4"/>
      <c r="BAY182" s="4"/>
      <c r="BAZ182" s="4"/>
      <c r="BBA182" s="4"/>
      <c r="BBB182" s="205"/>
      <c r="BBC182" s="70"/>
      <c r="BBD182" s="87"/>
      <c r="BBE182" s="255"/>
      <c r="BBF182" s="126"/>
      <c r="BBG182" s="84"/>
      <c r="BBH182" s="4"/>
      <c r="BBI182" s="4"/>
      <c r="BBJ182" s="4"/>
      <c r="BBK182" s="4"/>
      <c r="BBL182" s="205"/>
      <c r="BBM182" s="70"/>
      <c r="BBN182" s="87"/>
      <c r="BBO182" s="255"/>
      <c r="BBP182" s="126"/>
      <c r="BBQ182" s="84"/>
      <c r="BBR182" s="4"/>
      <c r="BBS182" s="4"/>
      <c r="BBT182" s="4"/>
      <c r="BBU182" s="4"/>
      <c r="BBV182" s="205"/>
      <c r="BBW182" s="70"/>
      <c r="BBX182" s="87"/>
      <c r="BBY182" s="255"/>
      <c r="BBZ182" s="126"/>
      <c r="BCA182" s="84"/>
      <c r="BCB182" s="4"/>
      <c r="BCC182" s="4"/>
      <c r="BCD182" s="4"/>
      <c r="BCE182" s="4"/>
      <c r="BCF182" s="205"/>
      <c r="BCG182" s="70"/>
      <c r="BCH182" s="87"/>
      <c r="BCI182" s="255"/>
      <c r="BCJ182" s="126"/>
      <c r="BCK182" s="84"/>
      <c r="BCL182" s="4"/>
      <c r="BCM182" s="4"/>
      <c r="BCN182" s="4"/>
      <c r="BCO182" s="4"/>
      <c r="BCP182" s="205"/>
      <c r="BCQ182" s="70"/>
      <c r="BCR182" s="87"/>
      <c r="BCS182" s="255"/>
      <c r="BCT182" s="126"/>
      <c r="BCU182" s="84"/>
      <c r="BCV182" s="4"/>
      <c r="BCW182" s="4"/>
      <c r="BCX182" s="4"/>
      <c r="BCY182" s="4"/>
      <c r="BCZ182" s="205"/>
      <c r="BDA182" s="70"/>
      <c r="BDB182" s="87"/>
      <c r="BDC182" s="255"/>
      <c r="BDD182" s="126"/>
      <c r="BDE182" s="84"/>
      <c r="BDF182" s="4"/>
      <c r="BDG182" s="4"/>
      <c r="BDH182" s="4"/>
      <c r="BDI182" s="4"/>
      <c r="BDJ182" s="205"/>
      <c r="BDK182" s="70"/>
      <c r="BDL182" s="87"/>
      <c r="BDM182" s="255"/>
      <c r="BDN182" s="126"/>
      <c r="BDO182" s="84"/>
      <c r="BDP182" s="4"/>
      <c r="BDQ182" s="4"/>
      <c r="BDR182" s="4"/>
      <c r="BDS182" s="4"/>
      <c r="BDT182" s="205"/>
      <c r="BDU182" s="70"/>
      <c r="BDV182" s="87"/>
      <c r="BDW182" s="255"/>
      <c r="BDX182" s="126"/>
      <c r="BDY182" s="84"/>
      <c r="BDZ182" s="4"/>
      <c r="BEA182" s="4"/>
      <c r="BEB182" s="4"/>
      <c r="BEC182" s="4"/>
      <c r="BED182" s="205"/>
      <c r="BEE182" s="70"/>
      <c r="BEF182" s="87"/>
      <c r="BEG182" s="255"/>
      <c r="BEH182" s="126"/>
      <c r="BEI182" s="84"/>
      <c r="BEJ182" s="4"/>
      <c r="BEK182" s="4"/>
      <c r="BEL182" s="4"/>
      <c r="BEM182" s="4"/>
      <c r="BEN182" s="205"/>
      <c r="BEO182" s="70"/>
      <c r="BEP182" s="87"/>
      <c r="BEQ182" s="255"/>
      <c r="BER182" s="126"/>
      <c r="BES182" s="84"/>
      <c r="BET182" s="4"/>
      <c r="BEU182" s="4"/>
      <c r="BEV182" s="4"/>
      <c r="BEW182" s="4"/>
      <c r="BEX182" s="205"/>
      <c r="BEY182" s="70"/>
      <c r="BEZ182" s="87"/>
      <c r="BFA182" s="255"/>
      <c r="BFB182" s="126"/>
      <c r="BFC182" s="84"/>
      <c r="BFD182" s="4"/>
      <c r="BFE182" s="4"/>
      <c r="BFF182" s="4"/>
      <c r="BFG182" s="4"/>
      <c r="BFH182" s="205"/>
      <c r="BFI182" s="70"/>
      <c r="BFJ182" s="87"/>
      <c r="BFK182" s="255"/>
      <c r="BFL182" s="126"/>
      <c r="BFM182" s="84"/>
      <c r="BFN182" s="4"/>
      <c r="BFO182" s="4"/>
      <c r="BFP182" s="4"/>
      <c r="BFQ182" s="4"/>
      <c r="BFR182" s="205"/>
      <c r="BFS182" s="70"/>
      <c r="BFT182" s="87"/>
      <c r="BFU182" s="255"/>
      <c r="BFV182" s="126"/>
      <c r="BFW182" s="84"/>
      <c r="BFX182" s="4"/>
      <c r="BFY182" s="4"/>
      <c r="BFZ182" s="4"/>
      <c r="BGA182" s="4"/>
      <c r="BGB182" s="205"/>
      <c r="BGC182" s="70"/>
      <c r="BGD182" s="87"/>
      <c r="BGE182" s="255"/>
      <c r="BGF182" s="126"/>
      <c r="BGG182" s="84"/>
      <c r="BGH182" s="4"/>
      <c r="BGI182" s="4"/>
      <c r="BGJ182" s="4"/>
      <c r="BGK182" s="4"/>
      <c r="BGL182" s="205"/>
      <c r="BGM182" s="70"/>
      <c r="BGN182" s="87"/>
      <c r="BGO182" s="255"/>
      <c r="BGP182" s="126"/>
      <c r="BGQ182" s="84"/>
      <c r="BGR182" s="4"/>
      <c r="BGS182" s="4"/>
      <c r="BGT182" s="4"/>
      <c r="BGU182" s="4"/>
      <c r="BGV182" s="205"/>
      <c r="BGW182" s="70"/>
      <c r="BGX182" s="87"/>
      <c r="BGY182" s="255"/>
      <c r="BGZ182" s="126"/>
      <c r="BHA182" s="84"/>
      <c r="BHB182" s="4"/>
      <c r="BHC182" s="4"/>
      <c r="BHD182" s="4"/>
      <c r="BHE182" s="4"/>
      <c r="BHF182" s="205"/>
      <c r="BHG182" s="70"/>
      <c r="BHH182" s="87"/>
      <c r="BHI182" s="255"/>
      <c r="BHJ182" s="126"/>
      <c r="BHK182" s="84"/>
      <c r="BHL182" s="4"/>
      <c r="BHM182" s="4"/>
      <c r="BHN182" s="4"/>
      <c r="BHO182" s="4"/>
      <c r="BHP182" s="205"/>
      <c r="BHQ182" s="70"/>
      <c r="BHR182" s="87"/>
      <c r="BHS182" s="255"/>
      <c r="BHT182" s="126"/>
      <c r="BHU182" s="84"/>
      <c r="BHV182" s="4"/>
      <c r="BHW182" s="4"/>
      <c r="BHX182" s="4"/>
      <c r="BHY182" s="4"/>
      <c r="BHZ182" s="205"/>
      <c r="BIA182" s="70"/>
      <c r="BIB182" s="87"/>
      <c r="BIC182" s="255"/>
      <c r="BID182" s="126"/>
      <c r="BIE182" s="84"/>
      <c r="BIF182" s="4"/>
      <c r="BIG182" s="4"/>
      <c r="BIH182" s="4"/>
      <c r="BII182" s="4"/>
      <c r="BIJ182" s="205"/>
      <c r="BIK182" s="70"/>
      <c r="BIL182" s="87"/>
      <c r="BIM182" s="255"/>
      <c r="BIN182" s="126"/>
      <c r="BIO182" s="84"/>
      <c r="BIP182" s="4"/>
      <c r="BIQ182" s="4"/>
      <c r="BIR182" s="4"/>
      <c r="BIS182" s="4"/>
      <c r="BIT182" s="205"/>
      <c r="BIU182" s="70"/>
      <c r="BIV182" s="87"/>
      <c r="BIW182" s="255"/>
      <c r="BIX182" s="126"/>
      <c r="BIY182" s="84"/>
      <c r="BIZ182" s="4"/>
      <c r="BJA182" s="4"/>
      <c r="BJB182" s="4"/>
      <c r="BJC182" s="4"/>
      <c r="BJD182" s="205"/>
      <c r="BJE182" s="70"/>
      <c r="BJF182" s="87"/>
      <c r="BJG182" s="255"/>
      <c r="BJH182" s="126"/>
      <c r="BJI182" s="84"/>
      <c r="BJJ182" s="4"/>
      <c r="BJK182" s="4"/>
      <c r="BJL182" s="4"/>
      <c r="BJM182" s="4"/>
      <c r="BJN182" s="205"/>
      <c r="BJO182" s="70"/>
      <c r="BJP182" s="87"/>
      <c r="BJQ182" s="255"/>
      <c r="BJR182" s="126"/>
      <c r="BJS182" s="84"/>
      <c r="BJT182" s="4"/>
      <c r="BJU182" s="4"/>
      <c r="BJV182" s="4"/>
      <c r="BJW182" s="4"/>
      <c r="BJX182" s="205"/>
      <c r="BJY182" s="70"/>
      <c r="BJZ182" s="87"/>
      <c r="BKA182" s="255"/>
      <c r="BKB182" s="126"/>
      <c r="BKC182" s="84"/>
      <c r="BKD182" s="4"/>
      <c r="BKE182" s="4"/>
      <c r="BKF182" s="4"/>
      <c r="BKG182" s="4"/>
      <c r="BKH182" s="205"/>
      <c r="BKI182" s="70"/>
      <c r="BKJ182" s="87"/>
      <c r="BKK182" s="255"/>
      <c r="BKL182" s="126"/>
      <c r="BKM182" s="84"/>
      <c r="BKN182" s="4"/>
      <c r="BKO182" s="4"/>
      <c r="BKP182" s="4"/>
      <c r="BKQ182" s="4"/>
      <c r="BKR182" s="205"/>
      <c r="BKS182" s="70"/>
      <c r="BKT182" s="87"/>
      <c r="BKU182" s="255"/>
      <c r="BKV182" s="126"/>
      <c r="BKW182" s="84"/>
      <c r="BKX182" s="4"/>
      <c r="BKY182" s="4"/>
      <c r="BKZ182" s="4"/>
      <c r="BLA182" s="4"/>
      <c r="BLB182" s="205"/>
      <c r="BLC182" s="70"/>
      <c r="BLD182" s="87"/>
      <c r="BLE182" s="255"/>
      <c r="BLF182" s="126"/>
      <c r="BLG182" s="84"/>
      <c r="BLH182" s="4"/>
      <c r="BLI182" s="4"/>
      <c r="BLJ182" s="4"/>
      <c r="BLK182" s="4"/>
      <c r="BLL182" s="205"/>
      <c r="BLM182" s="70"/>
      <c r="BLN182" s="87"/>
      <c r="BLO182" s="255"/>
      <c r="BLP182" s="126"/>
      <c r="BLQ182" s="84"/>
      <c r="BLR182" s="4"/>
      <c r="BLS182" s="4"/>
      <c r="BLT182" s="4"/>
      <c r="BLU182" s="4"/>
      <c r="BLV182" s="205"/>
      <c r="BLW182" s="70"/>
      <c r="BLX182" s="87"/>
      <c r="BLY182" s="255"/>
      <c r="BLZ182" s="126"/>
      <c r="BMA182" s="84"/>
      <c r="BMB182" s="4"/>
      <c r="BMC182" s="4"/>
      <c r="BMD182" s="4"/>
      <c r="BME182" s="4"/>
      <c r="BMF182" s="205"/>
      <c r="BMG182" s="70"/>
      <c r="BMH182" s="87"/>
      <c r="BMI182" s="255"/>
      <c r="BMJ182" s="126"/>
      <c r="BMK182" s="84"/>
      <c r="BML182" s="4"/>
      <c r="BMM182" s="4"/>
      <c r="BMN182" s="4"/>
      <c r="BMO182" s="4"/>
      <c r="BMP182" s="205"/>
      <c r="BMQ182" s="70"/>
      <c r="BMR182" s="87"/>
      <c r="BMS182" s="255"/>
      <c r="BMT182" s="126"/>
      <c r="BMU182" s="84"/>
      <c r="BMV182" s="4"/>
      <c r="BMW182" s="4"/>
      <c r="BMX182" s="4"/>
      <c r="BMY182" s="4"/>
      <c r="BMZ182" s="205"/>
      <c r="BNA182" s="70"/>
      <c r="BNB182" s="87"/>
      <c r="BNC182" s="255"/>
      <c r="BND182" s="126"/>
      <c r="BNE182" s="84"/>
      <c r="BNF182" s="4"/>
      <c r="BNG182" s="4"/>
      <c r="BNH182" s="4"/>
      <c r="BNI182" s="4"/>
      <c r="BNJ182" s="205"/>
      <c r="BNK182" s="70"/>
      <c r="BNL182" s="87"/>
      <c r="BNM182" s="255"/>
      <c r="BNN182" s="126"/>
      <c r="BNO182" s="84"/>
      <c r="BNP182" s="4"/>
      <c r="BNQ182" s="4"/>
      <c r="BNR182" s="4"/>
      <c r="BNS182" s="4"/>
      <c r="BNT182" s="205"/>
      <c r="BNU182" s="70"/>
      <c r="BNV182" s="87"/>
      <c r="BNW182" s="255"/>
      <c r="BNX182" s="126"/>
      <c r="BNY182" s="84"/>
      <c r="BNZ182" s="4"/>
      <c r="BOA182" s="4"/>
      <c r="BOB182" s="4"/>
      <c r="BOC182" s="4"/>
      <c r="BOD182" s="205"/>
      <c r="BOE182" s="70"/>
      <c r="BOF182" s="87"/>
      <c r="BOG182" s="255"/>
      <c r="BOH182" s="126"/>
      <c r="BOI182" s="84"/>
      <c r="BOJ182" s="4"/>
      <c r="BOK182" s="4"/>
      <c r="BOL182" s="4"/>
      <c r="BOM182" s="4"/>
      <c r="BON182" s="205"/>
      <c r="BOO182" s="70"/>
      <c r="BOP182" s="87"/>
      <c r="BOQ182" s="255"/>
      <c r="BOR182" s="126"/>
      <c r="BOS182" s="84"/>
      <c r="BOT182" s="4"/>
      <c r="BOU182" s="4"/>
      <c r="BOV182" s="4"/>
      <c r="BOW182" s="4"/>
      <c r="BOX182" s="205"/>
      <c r="BOY182" s="70"/>
      <c r="BOZ182" s="87"/>
      <c r="BPA182" s="255"/>
      <c r="BPB182" s="126"/>
      <c r="BPC182" s="84"/>
      <c r="BPD182" s="4"/>
      <c r="BPE182" s="4"/>
      <c r="BPF182" s="4"/>
      <c r="BPG182" s="4"/>
      <c r="BPH182" s="205"/>
      <c r="BPI182" s="70"/>
      <c r="BPJ182" s="87"/>
      <c r="BPK182" s="255"/>
      <c r="BPL182" s="126"/>
      <c r="BPM182" s="84"/>
      <c r="BPN182" s="4"/>
      <c r="BPO182" s="4"/>
      <c r="BPP182" s="4"/>
      <c r="BPQ182" s="4"/>
      <c r="BPR182" s="205"/>
      <c r="BPS182" s="70"/>
      <c r="BPT182" s="87"/>
      <c r="BPU182" s="255"/>
      <c r="BPV182" s="126"/>
      <c r="BPW182" s="84"/>
      <c r="BPX182" s="4"/>
      <c r="BPY182" s="4"/>
      <c r="BPZ182" s="4"/>
      <c r="BQA182" s="4"/>
      <c r="BQB182" s="205"/>
      <c r="BQC182" s="70"/>
      <c r="BQD182" s="87"/>
      <c r="BQE182" s="255"/>
      <c r="BQF182" s="126"/>
      <c r="BQG182" s="84"/>
      <c r="BQH182" s="4"/>
      <c r="BQI182" s="4"/>
      <c r="BQJ182" s="4"/>
      <c r="BQK182" s="4"/>
      <c r="BQL182" s="205"/>
      <c r="BQM182" s="70"/>
      <c r="BQN182" s="87"/>
      <c r="BQO182" s="255"/>
      <c r="BQP182" s="126"/>
      <c r="BQQ182" s="84"/>
      <c r="BQR182" s="4"/>
      <c r="BQS182" s="4"/>
      <c r="BQT182" s="4"/>
      <c r="BQU182" s="4"/>
      <c r="BQV182" s="205"/>
      <c r="BQW182" s="70"/>
      <c r="BQX182" s="87"/>
      <c r="BQY182" s="255"/>
      <c r="BQZ182" s="126"/>
      <c r="BRA182" s="84"/>
      <c r="BRB182" s="4"/>
      <c r="BRC182" s="4"/>
      <c r="BRD182" s="4"/>
      <c r="BRE182" s="4"/>
      <c r="BRF182" s="205"/>
      <c r="BRG182" s="70"/>
      <c r="BRH182" s="87"/>
      <c r="BRI182" s="255"/>
      <c r="BRJ182" s="126"/>
      <c r="BRK182" s="84"/>
      <c r="BRL182" s="4"/>
      <c r="BRM182" s="4"/>
      <c r="BRN182" s="4"/>
      <c r="BRO182" s="4"/>
      <c r="BRP182" s="205"/>
      <c r="BRQ182" s="70"/>
      <c r="BRR182" s="87"/>
      <c r="BRS182" s="255"/>
      <c r="BRT182" s="126"/>
      <c r="BRU182" s="84"/>
      <c r="BRV182" s="4"/>
      <c r="BRW182" s="4"/>
      <c r="BRX182" s="4"/>
      <c r="BRY182" s="4"/>
      <c r="BRZ182" s="205"/>
      <c r="BSA182" s="70"/>
      <c r="BSB182" s="87"/>
      <c r="BSC182" s="255"/>
      <c r="BSD182" s="126"/>
      <c r="BSE182" s="84"/>
      <c r="BSF182" s="4"/>
      <c r="BSG182" s="4"/>
      <c r="BSH182" s="4"/>
      <c r="BSI182" s="4"/>
      <c r="BSJ182" s="205"/>
      <c r="BSK182" s="70"/>
      <c r="BSL182" s="87"/>
      <c r="BSM182" s="255"/>
      <c r="BSN182" s="126"/>
      <c r="BSO182" s="84"/>
      <c r="BSP182" s="4"/>
      <c r="BSQ182" s="4"/>
      <c r="BSR182" s="4"/>
      <c r="BSS182" s="4"/>
      <c r="BST182" s="205"/>
      <c r="BSU182" s="70"/>
      <c r="BSV182" s="87"/>
      <c r="BSW182" s="255"/>
      <c r="BSX182" s="126"/>
      <c r="BSY182" s="84"/>
      <c r="BSZ182" s="4"/>
      <c r="BTA182" s="4"/>
      <c r="BTB182" s="4"/>
      <c r="BTC182" s="4"/>
      <c r="BTD182" s="205"/>
      <c r="BTE182" s="70"/>
      <c r="BTF182" s="87"/>
      <c r="BTG182" s="255"/>
      <c r="BTH182" s="126"/>
      <c r="BTI182" s="84"/>
      <c r="BTJ182" s="4"/>
      <c r="BTK182" s="4"/>
      <c r="BTL182" s="4"/>
      <c r="BTM182" s="4"/>
      <c r="BTN182" s="205"/>
      <c r="BTO182" s="70"/>
      <c r="BTP182" s="87"/>
      <c r="BTQ182" s="255"/>
      <c r="BTR182" s="126"/>
      <c r="BTS182" s="84"/>
      <c r="BTT182" s="4"/>
      <c r="BTU182" s="4"/>
      <c r="BTV182" s="4"/>
      <c r="BTW182" s="4"/>
      <c r="BTX182" s="205"/>
      <c r="BTY182" s="70"/>
      <c r="BTZ182" s="87"/>
      <c r="BUA182" s="255"/>
      <c r="BUB182" s="126"/>
      <c r="BUC182" s="84"/>
      <c r="BUD182" s="4"/>
      <c r="BUE182" s="4"/>
      <c r="BUF182" s="4"/>
      <c r="BUG182" s="4"/>
      <c r="BUH182" s="205"/>
      <c r="BUI182" s="70"/>
      <c r="BUJ182" s="87"/>
      <c r="BUK182" s="255"/>
      <c r="BUL182" s="126"/>
      <c r="BUM182" s="84"/>
      <c r="BUN182" s="4"/>
      <c r="BUO182" s="4"/>
      <c r="BUP182" s="4"/>
      <c r="BUQ182" s="4"/>
      <c r="BUR182" s="205"/>
      <c r="BUS182" s="70"/>
      <c r="BUT182" s="87"/>
      <c r="BUU182" s="255"/>
      <c r="BUV182" s="126"/>
      <c r="BUW182" s="84"/>
      <c r="BUX182" s="4"/>
      <c r="BUY182" s="4"/>
      <c r="BUZ182" s="4"/>
      <c r="BVA182" s="4"/>
      <c r="BVB182" s="205"/>
      <c r="BVC182" s="70"/>
      <c r="BVD182" s="87"/>
      <c r="BVE182" s="255"/>
      <c r="BVF182" s="126"/>
      <c r="BVG182" s="84"/>
      <c r="BVH182" s="4"/>
      <c r="BVI182" s="4"/>
      <c r="BVJ182" s="4"/>
      <c r="BVK182" s="4"/>
      <c r="BVL182" s="205"/>
      <c r="BVM182" s="70"/>
      <c r="BVN182" s="87"/>
      <c r="BVO182" s="255"/>
      <c r="BVP182" s="126"/>
      <c r="BVQ182" s="84"/>
      <c r="BVR182" s="4"/>
      <c r="BVS182" s="4"/>
      <c r="BVT182" s="4"/>
      <c r="BVU182" s="4"/>
      <c r="BVV182" s="205"/>
      <c r="BVW182" s="70"/>
      <c r="BVX182" s="87"/>
      <c r="BVY182" s="255"/>
      <c r="BVZ182" s="126"/>
      <c r="BWA182" s="84"/>
      <c r="BWB182" s="4"/>
      <c r="BWC182" s="4"/>
      <c r="BWD182" s="4"/>
      <c r="BWE182" s="4"/>
      <c r="BWF182" s="205"/>
      <c r="BWG182" s="70"/>
      <c r="BWH182" s="87"/>
      <c r="BWI182" s="255"/>
      <c r="BWJ182" s="126"/>
      <c r="BWK182" s="84"/>
      <c r="BWL182" s="4"/>
      <c r="BWM182" s="4"/>
      <c r="BWN182" s="4"/>
      <c r="BWO182" s="4"/>
      <c r="BWP182" s="205"/>
      <c r="BWQ182" s="70"/>
      <c r="BWR182" s="87"/>
      <c r="BWS182" s="255"/>
      <c r="BWT182" s="126"/>
      <c r="BWU182" s="84"/>
      <c r="BWV182" s="4"/>
      <c r="BWW182" s="4"/>
      <c r="BWX182" s="4"/>
      <c r="BWY182" s="4"/>
      <c r="BWZ182" s="205"/>
      <c r="BXA182" s="70"/>
      <c r="BXB182" s="87"/>
      <c r="BXC182" s="255"/>
      <c r="BXD182" s="126"/>
      <c r="BXE182" s="84"/>
      <c r="BXF182" s="4"/>
      <c r="BXG182" s="4"/>
      <c r="BXH182" s="4"/>
      <c r="BXI182" s="4"/>
      <c r="BXJ182" s="205"/>
      <c r="BXK182" s="70"/>
      <c r="BXL182" s="87"/>
      <c r="BXM182" s="255"/>
      <c r="BXN182" s="126"/>
      <c r="BXO182" s="84"/>
      <c r="BXP182" s="4"/>
      <c r="BXQ182" s="4"/>
      <c r="BXR182" s="4"/>
      <c r="BXS182" s="4"/>
      <c r="BXT182" s="205"/>
      <c r="BXU182" s="70"/>
      <c r="BXV182" s="87"/>
      <c r="BXW182" s="255"/>
      <c r="BXX182" s="126"/>
      <c r="BXY182" s="84"/>
      <c r="BXZ182" s="4"/>
      <c r="BYA182" s="4"/>
      <c r="BYB182" s="4"/>
      <c r="BYC182" s="4"/>
      <c r="BYD182" s="205"/>
      <c r="BYE182" s="70"/>
      <c r="BYF182" s="87"/>
      <c r="BYG182" s="255"/>
      <c r="BYH182" s="126"/>
      <c r="BYI182" s="84"/>
      <c r="BYJ182" s="4"/>
      <c r="BYK182" s="4"/>
      <c r="BYL182" s="4"/>
      <c r="BYM182" s="4"/>
      <c r="BYN182" s="205"/>
      <c r="BYO182" s="70"/>
      <c r="BYP182" s="87"/>
      <c r="BYQ182" s="255"/>
      <c r="BYR182" s="126"/>
      <c r="BYS182" s="84"/>
      <c r="BYT182" s="4"/>
      <c r="BYU182" s="4"/>
      <c r="BYV182" s="4"/>
      <c r="BYW182" s="4"/>
      <c r="BYX182" s="205"/>
      <c r="BYY182" s="70"/>
      <c r="BYZ182" s="87"/>
      <c r="BZA182" s="255"/>
      <c r="BZB182" s="126"/>
      <c r="BZC182" s="84"/>
      <c r="BZD182" s="4"/>
      <c r="BZE182" s="4"/>
      <c r="BZF182" s="4"/>
      <c r="BZG182" s="4"/>
      <c r="BZH182" s="205"/>
      <c r="BZI182" s="70"/>
      <c r="BZJ182" s="87"/>
      <c r="BZK182" s="255"/>
      <c r="BZL182" s="126"/>
      <c r="BZM182" s="84"/>
      <c r="BZN182" s="4"/>
      <c r="BZO182" s="4"/>
      <c r="BZP182" s="4"/>
      <c r="BZQ182" s="4"/>
      <c r="BZR182" s="205"/>
      <c r="BZS182" s="70"/>
      <c r="BZT182" s="87"/>
      <c r="BZU182" s="255"/>
      <c r="BZV182" s="126"/>
      <c r="BZW182" s="84"/>
      <c r="BZX182" s="4"/>
      <c r="BZY182" s="4"/>
      <c r="BZZ182" s="4"/>
      <c r="CAA182" s="4"/>
      <c r="CAB182" s="205"/>
      <c r="CAC182" s="70"/>
      <c r="CAD182" s="87"/>
      <c r="CAE182" s="255"/>
      <c r="CAF182" s="126"/>
      <c r="CAG182" s="84"/>
      <c r="CAH182" s="4"/>
      <c r="CAI182" s="4"/>
      <c r="CAJ182" s="4"/>
      <c r="CAK182" s="4"/>
      <c r="CAL182" s="205"/>
      <c r="CAM182" s="70"/>
      <c r="CAN182" s="87"/>
      <c r="CAO182" s="255"/>
      <c r="CAP182" s="126"/>
      <c r="CAQ182" s="84"/>
      <c r="CAR182" s="4"/>
      <c r="CAS182" s="4"/>
      <c r="CAT182" s="4"/>
      <c r="CAU182" s="4"/>
      <c r="CAV182" s="205"/>
      <c r="CAW182" s="70"/>
      <c r="CAX182" s="87"/>
      <c r="CAY182" s="255"/>
      <c r="CAZ182" s="126"/>
      <c r="CBA182" s="84"/>
      <c r="CBB182" s="4"/>
      <c r="CBC182" s="4"/>
      <c r="CBD182" s="4"/>
      <c r="CBE182" s="4"/>
      <c r="CBF182" s="205"/>
      <c r="CBG182" s="70"/>
      <c r="CBH182" s="87"/>
      <c r="CBI182" s="255"/>
      <c r="CBJ182" s="126"/>
      <c r="CBK182" s="84"/>
      <c r="CBL182" s="4"/>
      <c r="CBM182" s="4"/>
      <c r="CBN182" s="4"/>
      <c r="CBO182" s="4"/>
      <c r="CBP182" s="205"/>
      <c r="CBQ182" s="70"/>
      <c r="CBR182" s="87"/>
      <c r="CBS182" s="255"/>
      <c r="CBT182" s="126"/>
      <c r="CBU182" s="84"/>
      <c r="CBV182" s="4"/>
      <c r="CBW182" s="4"/>
      <c r="CBX182" s="4"/>
      <c r="CBY182" s="4"/>
      <c r="CBZ182" s="205"/>
      <c r="CCA182" s="70"/>
      <c r="CCB182" s="87"/>
      <c r="CCC182" s="255"/>
      <c r="CCD182" s="126"/>
      <c r="CCE182" s="84"/>
      <c r="CCF182" s="4"/>
      <c r="CCG182" s="4"/>
      <c r="CCH182" s="4"/>
      <c r="CCI182" s="4"/>
      <c r="CCJ182" s="205"/>
      <c r="CCK182" s="70"/>
      <c r="CCL182" s="87"/>
      <c r="CCM182" s="255"/>
      <c r="CCN182" s="126"/>
      <c r="CCO182" s="84"/>
      <c r="CCP182" s="4"/>
      <c r="CCQ182" s="4"/>
      <c r="CCR182" s="4"/>
      <c r="CCS182" s="4"/>
      <c r="CCT182" s="205"/>
      <c r="CCU182" s="70"/>
      <c r="CCV182" s="87"/>
      <c r="CCW182" s="255"/>
      <c r="CCX182" s="126"/>
      <c r="CCY182" s="84"/>
      <c r="CCZ182" s="4"/>
      <c r="CDA182" s="4"/>
      <c r="CDB182" s="4"/>
      <c r="CDC182" s="4"/>
      <c r="CDD182" s="205"/>
      <c r="CDE182" s="70"/>
      <c r="CDF182" s="87"/>
      <c r="CDG182" s="255"/>
      <c r="CDH182" s="126"/>
      <c r="CDI182" s="84"/>
      <c r="CDJ182" s="4"/>
      <c r="CDK182" s="4"/>
      <c r="CDL182" s="4"/>
      <c r="CDM182" s="4"/>
      <c r="CDN182" s="205"/>
      <c r="CDO182" s="70"/>
      <c r="CDP182" s="87"/>
      <c r="CDQ182" s="255"/>
      <c r="CDR182" s="126"/>
      <c r="CDS182" s="84"/>
      <c r="CDT182" s="4"/>
      <c r="CDU182" s="4"/>
      <c r="CDV182" s="4"/>
      <c r="CDW182" s="4"/>
      <c r="CDX182" s="205"/>
      <c r="CDY182" s="70"/>
      <c r="CDZ182" s="87"/>
      <c r="CEA182" s="255"/>
      <c r="CEB182" s="126"/>
      <c r="CEC182" s="84"/>
      <c r="CED182" s="4"/>
      <c r="CEE182" s="4"/>
      <c r="CEF182" s="4"/>
      <c r="CEG182" s="4"/>
      <c r="CEH182" s="205"/>
      <c r="CEI182" s="70"/>
      <c r="CEJ182" s="87"/>
      <c r="CEK182" s="255"/>
      <c r="CEL182" s="126"/>
      <c r="CEM182" s="84"/>
      <c r="CEN182" s="4"/>
      <c r="CEO182" s="4"/>
      <c r="CEP182" s="4"/>
      <c r="CEQ182" s="4"/>
      <c r="CER182" s="205"/>
      <c r="CES182" s="70"/>
      <c r="CET182" s="87"/>
      <c r="CEU182" s="255"/>
      <c r="CEV182" s="126"/>
      <c r="CEW182" s="84"/>
      <c r="CEX182" s="4"/>
      <c r="CEY182" s="4"/>
      <c r="CEZ182" s="4"/>
      <c r="CFA182" s="4"/>
      <c r="CFB182" s="205"/>
      <c r="CFC182" s="70"/>
      <c r="CFD182" s="87"/>
      <c r="CFE182" s="255"/>
      <c r="CFF182" s="126"/>
      <c r="CFG182" s="84"/>
      <c r="CFH182" s="4"/>
      <c r="CFI182" s="4"/>
      <c r="CFJ182" s="4"/>
      <c r="CFK182" s="4"/>
      <c r="CFL182" s="205"/>
      <c r="CFM182" s="70"/>
      <c r="CFN182" s="87"/>
      <c r="CFO182" s="255"/>
      <c r="CFP182" s="126"/>
      <c r="CFQ182" s="84"/>
      <c r="CFR182" s="4"/>
      <c r="CFS182" s="4"/>
      <c r="CFT182" s="4"/>
      <c r="CFU182" s="4"/>
      <c r="CFV182" s="205"/>
      <c r="CFW182" s="70"/>
      <c r="CFX182" s="87"/>
      <c r="CFY182" s="255"/>
      <c r="CFZ182" s="126"/>
      <c r="CGA182" s="84"/>
      <c r="CGB182" s="4"/>
      <c r="CGC182" s="4"/>
      <c r="CGD182" s="4"/>
      <c r="CGE182" s="4"/>
      <c r="CGF182" s="205"/>
      <c r="CGG182" s="70"/>
      <c r="CGH182" s="87"/>
      <c r="CGI182" s="255"/>
      <c r="CGJ182" s="126"/>
      <c r="CGK182" s="84"/>
      <c r="CGL182" s="4"/>
      <c r="CGM182" s="4"/>
      <c r="CGN182" s="4"/>
      <c r="CGO182" s="4"/>
      <c r="CGP182" s="205"/>
      <c r="CGQ182" s="70"/>
      <c r="CGR182" s="87"/>
      <c r="CGS182" s="255"/>
      <c r="CGT182" s="126"/>
      <c r="CGU182" s="84"/>
      <c r="CGV182" s="4"/>
      <c r="CGW182" s="4"/>
      <c r="CGX182" s="4"/>
      <c r="CGY182" s="4"/>
      <c r="CGZ182" s="205"/>
      <c r="CHA182" s="70"/>
      <c r="CHB182" s="87"/>
      <c r="CHC182" s="255"/>
      <c r="CHD182" s="126"/>
      <c r="CHE182" s="84"/>
      <c r="CHF182" s="4"/>
      <c r="CHG182" s="4"/>
      <c r="CHH182" s="4"/>
      <c r="CHI182" s="4"/>
      <c r="CHJ182" s="205"/>
      <c r="CHK182" s="70"/>
      <c r="CHL182" s="87"/>
      <c r="CHM182" s="255"/>
      <c r="CHN182" s="126"/>
      <c r="CHO182" s="84"/>
      <c r="CHP182" s="4"/>
      <c r="CHQ182" s="4"/>
      <c r="CHR182" s="4"/>
      <c r="CHS182" s="4"/>
      <c r="CHT182" s="205"/>
      <c r="CHU182" s="70"/>
      <c r="CHV182" s="87"/>
      <c r="CHW182" s="255"/>
      <c r="CHX182" s="126"/>
      <c r="CHY182" s="84"/>
      <c r="CHZ182" s="4"/>
      <c r="CIA182" s="4"/>
      <c r="CIB182" s="4"/>
      <c r="CIC182" s="4"/>
      <c r="CID182" s="205"/>
      <c r="CIE182" s="70"/>
      <c r="CIF182" s="87"/>
      <c r="CIG182" s="255"/>
      <c r="CIH182" s="126"/>
      <c r="CII182" s="84"/>
      <c r="CIJ182" s="4"/>
      <c r="CIK182" s="4"/>
      <c r="CIL182" s="4"/>
      <c r="CIM182" s="4"/>
      <c r="CIN182" s="205"/>
      <c r="CIO182" s="70"/>
      <c r="CIP182" s="87"/>
      <c r="CIQ182" s="255"/>
      <c r="CIR182" s="126"/>
      <c r="CIS182" s="84"/>
      <c r="CIT182" s="4"/>
      <c r="CIU182" s="4"/>
      <c r="CIV182" s="4"/>
      <c r="CIW182" s="4"/>
      <c r="CIX182" s="205"/>
      <c r="CIY182" s="70"/>
      <c r="CIZ182" s="87"/>
      <c r="CJA182" s="255"/>
      <c r="CJB182" s="126"/>
      <c r="CJC182" s="84"/>
      <c r="CJD182" s="4"/>
      <c r="CJE182" s="4"/>
      <c r="CJF182" s="4"/>
      <c r="CJG182" s="4"/>
      <c r="CJH182" s="205"/>
      <c r="CJI182" s="70"/>
      <c r="CJJ182" s="87"/>
      <c r="CJK182" s="255"/>
      <c r="CJL182" s="126"/>
      <c r="CJM182" s="84"/>
      <c r="CJN182" s="4"/>
      <c r="CJO182" s="4"/>
      <c r="CJP182" s="4"/>
      <c r="CJQ182" s="4"/>
      <c r="CJR182" s="205"/>
      <c r="CJS182" s="70"/>
      <c r="CJT182" s="87"/>
      <c r="CJU182" s="255"/>
      <c r="CJV182" s="126"/>
      <c r="CJW182" s="84"/>
      <c r="CJX182" s="4"/>
      <c r="CJY182" s="4"/>
      <c r="CJZ182" s="4"/>
      <c r="CKA182" s="4"/>
      <c r="CKB182" s="205"/>
      <c r="CKC182" s="70"/>
      <c r="CKD182" s="87"/>
      <c r="CKE182" s="255"/>
      <c r="CKF182" s="126"/>
      <c r="CKG182" s="84"/>
      <c r="CKH182" s="4"/>
      <c r="CKI182" s="4"/>
      <c r="CKJ182" s="4"/>
      <c r="CKK182" s="4"/>
      <c r="CKL182" s="205"/>
      <c r="CKM182" s="70"/>
      <c r="CKN182" s="87"/>
      <c r="CKO182" s="255"/>
      <c r="CKP182" s="126"/>
      <c r="CKQ182" s="84"/>
      <c r="CKR182" s="4"/>
      <c r="CKS182" s="4"/>
      <c r="CKT182" s="4"/>
      <c r="CKU182" s="4"/>
      <c r="CKV182" s="205"/>
      <c r="CKW182" s="70"/>
      <c r="CKX182" s="87"/>
      <c r="CKY182" s="255"/>
      <c r="CKZ182" s="126"/>
      <c r="CLA182" s="84"/>
      <c r="CLB182" s="4"/>
      <c r="CLC182" s="4"/>
      <c r="CLD182" s="4"/>
      <c r="CLE182" s="4"/>
      <c r="CLF182" s="205"/>
      <c r="CLG182" s="70"/>
      <c r="CLH182" s="87"/>
      <c r="CLI182" s="255"/>
      <c r="CLJ182" s="126"/>
      <c r="CLK182" s="84"/>
      <c r="CLL182" s="4"/>
      <c r="CLM182" s="4"/>
      <c r="CLN182" s="4"/>
      <c r="CLO182" s="4"/>
      <c r="CLP182" s="205"/>
      <c r="CLQ182" s="70"/>
      <c r="CLR182" s="87"/>
      <c r="CLS182" s="255"/>
      <c r="CLT182" s="126"/>
      <c r="CLU182" s="84"/>
      <c r="CLV182" s="4"/>
      <c r="CLW182" s="4"/>
      <c r="CLX182" s="4"/>
      <c r="CLY182" s="4"/>
      <c r="CLZ182" s="205"/>
      <c r="CMA182" s="70"/>
      <c r="CMB182" s="87"/>
      <c r="CMC182" s="255"/>
      <c r="CMD182" s="126"/>
      <c r="CME182" s="84"/>
      <c r="CMF182" s="4"/>
      <c r="CMG182" s="4"/>
      <c r="CMH182" s="4"/>
      <c r="CMI182" s="4"/>
      <c r="CMJ182" s="205"/>
      <c r="CMK182" s="70"/>
      <c r="CML182" s="87"/>
      <c r="CMM182" s="255"/>
      <c r="CMN182" s="126"/>
      <c r="CMO182" s="84"/>
      <c r="CMP182" s="4"/>
      <c r="CMQ182" s="4"/>
      <c r="CMR182" s="4"/>
      <c r="CMS182" s="4"/>
      <c r="CMT182" s="205"/>
      <c r="CMU182" s="70"/>
      <c r="CMV182" s="87"/>
      <c r="CMW182" s="255"/>
      <c r="CMX182" s="126"/>
      <c r="CMY182" s="84"/>
      <c r="CMZ182" s="4"/>
      <c r="CNA182" s="4"/>
      <c r="CNB182" s="4"/>
      <c r="CNC182" s="4"/>
      <c r="CND182" s="205"/>
      <c r="CNE182" s="70"/>
      <c r="CNF182" s="87"/>
      <c r="CNG182" s="255"/>
      <c r="CNH182" s="126"/>
      <c r="CNI182" s="84"/>
      <c r="CNJ182" s="4"/>
      <c r="CNK182" s="4"/>
      <c r="CNL182" s="4"/>
      <c r="CNM182" s="4"/>
      <c r="CNN182" s="205"/>
      <c r="CNO182" s="70"/>
      <c r="CNP182" s="87"/>
      <c r="CNQ182" s="255"/>
      <c r="CNR182" s="126"/>
      <c r="CNS182" s="84"/>
      <c r="CNT182" s="4"/>
      <c r="CNU182" s="4"/>
      <c r="CNV182" s="4"/>
      <c r="CNW182" s="4"/>
      <c r="CNX182" s="205"/>
      <c r="CNY182" s="70"/>
      <c r="CNZ182" s="87"/>
      <c r="COA182" s="255"/>
      <c r="COB182" s="126"/>
      <c r="COC182" s="84"/>
      <c r="COD182" s="4"/>
      <c r="COE182" s="4"/>
      <c r="COF182" s="4"/>
      <c r="COG182" s="4"/>
      <c r="COH182" s="205"/>
      <c r="COI182" s="70"/>
      <c r="COJ182" s="87"/>
      <c r="COK182" s="255"/>
      <c r="COL182" s="126"/>
      <c r="COM182" s="84"/>
      <c r="CON182" s="4"/>
      <c r="COO182" s="4"/>
      <c r="COP182" s="4"/>
      <c r="COQ182" s="4"/>
      <c r="COR182" s="205"/>
      <c r="COS182" s="70"/>
      <c r="COT182" s="87"/>
      <c r="COU182" s="255"/>
      <c r="COV182" s="126"/>
      <c r="COW182" s="84"/>
      <c r="COX182" s="4"/>
      <c r="COY182" s="4"/>
      <c r="COZ182" s="4"/>
      <c r="CPA182" s="4"/>
      <c r="CPB182" s="205"/>
      <c r="CPC182" s="70"/>
      <c r="CPD182" s="87"/>
      <c r="CPE182" s="255"/>
      <c r="CPF182" s="126"/>
      <c r="CPG182" s="84"/>
      <c r="CPH182" s="4"/>
      <c r="CPI182" s="4"/>
      <c r="CPJ182" s="4"/>
      <c r="CPK182" s="4"/>
      <c r="CPL182" s="205"/>
      <c r="CPM182" s="70"/>
      <c r="CPN182" s="87"/>
      <c r="CPO182" s="255"/>
      <c r="CPP182" s="126"/>
      <c r="CPQ182" s="84"/>
      <c r="CPR182" s="4"/>
      <c r="CPS182" s="4"/>
      <c r="CPT182" s="4"/>
      <c r="CPU182" s="4"/>
      <c r="CPV182" s="205"/>
      <c r="CPW182" s="70"/>
      <c r="CPX182" s="87"/>
      <c r="CPY182" s="255"/>
      <c r="CPZ182" s="126"/>
      <c r="CQA182" s="84"/>
      <c r="CQB182" s="4"/>
      <c r="CQC182" s="4"/>
      <c r="CQD182" s="4"/>
      <c r="CQE182" s="4"/>
      <c r="CQF182" s="205"/>
      <c r="CQG182" s="70"/>
      <c r="CQH182" s="87"/>
      <c r="CQI182" s="255"/>
      <c r="CQJ182" s="126"/>
      <c r="CQK182" s="84"/>
      <c r="CQL182" s="4"/>
      <c r="CQM182" s="4"/>
      <c r="CQN182" s="4"/>
      <c r="CQO182" s="4"/>
      <c r="CQP182" s="205"/>
      <c r="CQQ182" s="70"/>
      <c r="CQR182" s="87"/>
      <c r="CQS182" s="255"/>
      <c r="CQT182" s="126"/>
      <c r="CQU182" s="84"/>
      <c r="CQV182" s="4"/>
      <c r="CQW182" s="4"/>
      <c r="CQX182" s="4"/>
      <c r="CQY182" s="4"/>
      <c r="CQZ182" s="205"/>
      <c r="CRA182" s="70"/>
      <c r="CRB182" s="87"/>
      <c r="CRC182" s="255"/>
      <c r="CRD182" s="126"/>
      <c r="CRE182" s="84"/>
      <c r="CRF182" s="4"/>
      <c r="CRG182" s="4"/>
      <c r="CRH182" s="4"/>
      <c r="CRI182" s="4"/>
      <c r="CRJ182" s="205"/>
      <c r="CRK182" s="70"/>
      <c r="CRL182" s="87"/>
      <c r="CRM182" s="255"/>
      <c r="CRN182" s="126"/>
      <c r="CRO182" s="84"/>
      <c r="CRP182" s="4"/>
      <c r="CRQ182" s="4"/>
      <c r="CRR182" s="4"/>
      <c r="CRS182" s="4"/>
      <c r="CRT182" s="205"/>
      <c r="CRU182" s="70"/>
      <c r="CRV182" s="87"/>
      <c r="CRW182" s="255"/>
      <c r="CRX182" s="126"/>
      <c r="CRY182" s="84"/>
      <c r="CRZ182" s="4"/>
      <c r="CSA182" s="4"/>
      <c r="CSB182" s="4"/>
      <c r="CSC182" s="4"/>
      <c r="CSD182" s="205"/>
      <c r="CSE182" s="70"/>
      <c r="CSF182" s="87"/>
      <c r="CSG182" s="255"/>
      <c r="CSH182" s="126"/>
      <c r="CSI182" s="84"/>
      <c r="CSJ182" s="4"/>
      <c r="CSK182" s="4"/>
      <c r="CSL182" s="4"/>
      <c r="CSM182" s="4"/>
      <c r="CSN182" s="205"/>
      <c r="CSO182" s="70"/>
      <c r="CSP182" s="87"/>
      <c r="CSQ182" s="255"/>
      <c r="CSR182" s="126"/>
      <c r="CSS182" s="84"/>
      <c r="CST182" s="4"/>
      <c r="CSU182" s="4"/>
      <c r="CSV182" s="4"/>
      <c r="CSW182" s="4"/>
      <c r="CSX182" s="205"/>
      <c r="CSY182" s="70"/>
      <c r="CSZ182" s="87"/>
      <c r="CTA182" s="255"/>
      <c r="CTB182" s="126"/>
      <c r="CTC182" s="84"/>
      <c r="CTD182" s="4"/>
      <c r="CTE182" s="4"/>
      <c r="CTF182" s="4"/>
      <c r="CTG182" s="4"/>
      <c r="CTH182" s="205"/>
      <c r="CTI182" s="70"/>
      <c r="CTJ182" s="87"/>
      <c r="CTK182" s="255"/>
      <c r="CTL182" s="126"/>
      <c r="CTM182" s="84"/>
      <c r="CTN182" s="4"/>
      <c r="CTO182" s="4"/>
      <c r="CTP182" s="4"/>
      <c r="CTQ182" s="4"/>
      <c r="CTR182" s="205"/>
      <c r="CTS182" s="70"/>
      <c r="CTT182" s="87"/>
      <c r="CTU182" s="255"/>
      <c r="CTV182" s="126"/>
      <c r="CTW182" s="84"/>
      <c r="CTX182" s="4"/>
      <c r="CTY182" s="4"/>
      <c r="CTZ182" s="4"/>
      <c r="CUA182" s="4"/>
      <c r="CUB182" s="205"/>
      <c r="CUC182" s="70"/>
      <c r="CUD182" s="87"/>
      <c r="CUE182" s="255"/>
      <c r="CUF182" s="126"/>
      <c r="CUG182" s="84"/>
      <c r="CUH182" s="4"/>
      <c r="CUI182" s="4"/>
      <c r="CUJ182" s="4"/>
      <c r="CUK182" s="4"/>
      <c r="CUL182" s="205"/>
      <c r="CUM182" s="70"/>
      <c r="CUN182" s="87"/>
      <c r="CUO182" s="255"/>
      <c r="CUP182" s="126"/>
      <c r="CUQ182" s="84"/>
      <c r="CUR182" s="4"/>
      <c r="CUS182" s="4"/>
      <c r="CUT182" s="4"/>
      <c r="CUU182" s="4"/>
      <c r="CUV182" s="205"/>
      <c r="CUW182" s="70"/>
      <c r="CUX182" s="87"/>
      <c r="CUY182" s="255"/>
      <c r="CUZ182" s="126"/>
      <c r="CVA182" s="84"/>
      <c r="CVB182" s="4"/>
      <c r="CVC182" s="4"/>
      <c r="CVD182" s="4"/>
      <c r="CVE182" s="4"/>
      <c r="CVF182" s="205"/>
      <c r="CVG182" s="70"/>
      <c r="CVH182" s="87"/>
      <c r="CVI182" s="255"/>
      <c r="CVJ182" s="126"/>
      <c r="CVK182" s="84"/>
      <c r="CVL182" s="4"/>
      <c r="CVM182" s="4"/>
      <c r="CVN182" s="4"/>
      <c r="CVO182" s="4"/>
      <c r="CVP182" s="205"/>
      <c r="CVQ182" s="70"/>
      <c r="CVR182" s="87"/>
      <c r="CVS182" s="255"/>
      <c r="CVT182" s="126"/>
      <c r="CVU182" s="84"/>
      <c r="CVV182" s="4"/>
      <c r="CVW182" s="4"/>
      <c r="CVX182" s="4"/>
      <c r="CVY182" s="4"/>
      <c r="CVZ182" s="205"/>
      <c r="CWA182" s="70"/>
      <c r="CWB182" s="87"/>
      <c r="CWC182" s="255"/>
      <c r="CWD182" s="126"/>
      <c r="CWE182" s="84"/>
      <c r="CWF182" s="4"/>
      <c r="CWG182" s="4"/>
      <c r="CWH182" s="4"/>
      <c r="CWI182" s="4"/>
      <c r="CWJ182" s="205"/>
      <c r="CWK182" s="70"/>
      <c r="CWL182" s="87"/>
      <c r="CWM182" s="255"/>
      <c r="CWN182" s="126"/>
      <c r="CWO182" s="84"/>
      <c r="CWP182" s="4"/>
      <c r="CWQ182" s="4"/>
      <c r="CWR182" s="4"/>
      <c r="CWS182" s="4"/>
      <c r="CWT182" s="205"/>
      <c r="CWU182" s="70"/>
      <c r="CWV182" s="87"/>
      <c r="CWW182" s="255"/>
      <c r="CWX182" s="126"/>
      <c r="CWY182" s="84"/>
      <c r="CWZ182" s="4"/>
      <c r="CXA182" s="4"/>
      <c r="CXB182" s="4"/>
      <c r="CXC182" s="4"/>
      <c r="CXD182" s="205"/>
      <c r="CXE182" s="70"/>
      <c r="CXF182" s="87"/>
      <c r="CXG182" s="255"/>
      <c r="CXH182" s="126"/>
      <c r="CXI182" s="84"/>
      <c r="CXJ182" s="4"/>
      <c r="CXK182" s="4"/>
      <c r="CXL182" s="4"/>
      <c r="CXM182" s="4"/>
      <c r="CXN182" s="205"/>
      <c r="CXO182" s="70"/>
      <c r="CXP182" s="87"/>
      <c r="CXQ182" s="255"/>
      <c r="CXR182" s="126"/>
      <c r="CXS182" s="84"/>
      <c r="CXT182" s="4"/>
      <c r="CXU182" s="4"/>
      <c r="CXV182" s="4"/>
      <c r="CXW182" s="4"/>
      <c r="CXX182" s="205"/>
      <c r="CXY182" s="70"/>
      <c r="CXZ182" s="87"/>
      <c r="CYA182" s="255"/>
      <c r="CYB182" s="126"/>
      <c r="CYC182" s="84"/>
      <c r="CYD182" s="4"/>
      <c r="CYE182" s="4"/>
      <c r="CYF182" s="4"/>
      <c r="CYG182" s="4"/>
      <c r="CYH182" s="205"/>
      <c r="CYI182" s="70"/>
      <c r="CYJ182" s="87"/>
      <c r="CYK182" s="255"/>
      <c r="CYL182" s="126"/>
      <c r="CYM182" s="84"/>
      <c r="CYN182" s="4"/>
      <c r="CYO182" s="4"/>
      <c r="CYP182" s="4"/>
      <c r="CYQ182" s="4"/>
      <c r="CYR182" s="205"/>
      <c r="CYS182" s="70"/>
      <c r="CYT182" s="87"/>
      <c r="CYU182" s="255"/>
      <c r="CYV182" s="126"/>
      <c r="CYW182" s="84"/>
      <c r="CYX182" s="4"/>
      <c r="CYY182" s="4"/>
      <c r="CYZ182" s="4"/>
      <c r="CZA182" s="4"/>
      <c r="CZB182" s="205"/>
      <c r="CZC182" s="70"/>
      <c r="CZD182" s="87"/>
      <c r="CZE182" s="255"/>
      <c r="CZF182" s="126"/>
      <c r="CZG182" s="84"/>
      <c r="CZH182" s="4"/>
      <c r="CZI182" s="4"/>
      <c r="CZJ182" s="4"/>
      <c r="CZK182" s="4"/>
      <c r="CZL182" s="205"/>
      <c r="CZM182" s="70"/>
      <c r="CZN182" s="87"/>
      <c r="CZO182" s="255"/>
      <c r="CZP182" s="126"/>
      <c r="CZQ182" s="84"/>
      <c r="CZR182" s="4"/>
      <c r="CZS182" s="4"/>
      <c r="CZT182" s="4"/>
      <c r="CZU182" s="4"/>
      <c r="CZV182" s="205"/>
      <c r="CZW182" s="70"/>
      <c r="CZX182" s="87"/>
      <c r="CZY182" s="255"/>
      <c r="CZZ182" s="126"/>
      <c r="DAA182" s="84"/>
      <c r="DAB182" s="4"/>
      <c r="DAC182" s="4"/>
      <c r="DAD182" s="4"/>
      <c r="DAE182" s="4"/>
      <c r="DAF182" s="205"/>
      <c r="DAG182" s="70"/>
      <c r="DAH182" s="87"/>
      <c r="DAI182" s="255"/>
      <c r="DAJ182" s="126"/>
      <c r="DAK182" s="84"/>
      <c r="DAL182" s="4"/>
      <c r="DAM182" s="4"/>
      <c r="DAN182" s="4"/>
      <c r="DAO182" s="4"/>
      <c r="DAP182" s="205"/>
      <c r="DAQ182" s="70"/>
      <c r="DAR182" s="87"/>
      <c r="DAS182" s="255"/>
      <c r="DAT182" s="126"/>
      <c r="DAU182" s="84"/>
      <c r="DAV182" s="4"/>
      <c r="DAW182" s="4"/>
      <c r="DAX182" s="4"/>
      <c r="DAY182" s="4"/>
      <c r="DAZ182" s="205"/>
      <c r="DBA182" s="70"/>
      <c r="DBB182" s="87"/>
      <c r="DBC182" s="255"/>
      <c r="DBD182" s="126"/>
      <c r="DBE182" s="84"/>
      <c r="DBF182" s="4"/>
      <c r="DBG182" s="4"/>
      <c r="DBH182" s="4"/>
      <c r="DBI182" s="4"/>
      <c r="DBJ182" s="205"/>
      <c r="DBK182" s="70"/>
      <c r="DBL182" s="87"/>
      <c r="DBM182" s="255"/>
      <c r="DBN182" s="126"/>
      <c r="DBO182" s="84"/>
      <c r="DBP182" s="4"/>
      <c r="DBQ182" s="4"/>
      <c r="DBR182" s="4"/>
      <c r="DBS182" s="4"/>
      <c r="DBT182" s="205"/>
      <c r="DBU182" s="70"/>
      <c r="DBV182" s="87"/>
      <c r="DBW182" s="255"/>
      <c r="DBX182" s="126"/>
      <c r="DBY182" s="84"/>
      <c r="DBZ182" s="4"/>
      <c r="DCA182" s="4"/>
      <c r="DCB182" s="4"/>
      <c r="DCC182" s="4"/>
      <c r="DCD182" s="205"/>
      <c r="DCE182" s="70"/>
      <c r="DCF182" s="87"/>
      <c r="DCG182" s="255"/>
      <c r="DCH182" s="126"/>
      <c r="DCI182" s="84"/>
      <c r="DCJ182" s="4"/>
      <c r="DCK182" s="4"/>
      <c r="DCL182" s="4"/>
      <c r="DCM182" s="4"/>
      <c r="DCN182" s="205"/>
      <c r="DCO182" s="70"/>
      <c r="DCP182" s="87"/>
      <c r="DCQ182" s="255"/>
      <c r="DCR182" s="126"/>
      <c r="DCS182" s="84"/>
      <c r="DCT182" s="4"/>
      <c r="DCU182" s="4"/>
      <c r="DCV182" s="4"/>
      <c r="DCW182" s="4"/>
      <c r="DCX182" s="205"/>
      <c r="DCY182" s="70"/>
      <c r="DCZ182" s="87"/>
      <c r="DDA182" s="255"/>
      <c r="DDB182" s="126"/>
      <c r="DDC182" s="84"/>
      <c r="DDD182" s="4"/>
      <c r="DDE182" s="4"/>
      <c r="DDF182" s="4"/>
      <c r="DDG182" s="4"/>
      <c r="DDH182" s="205"/>
      <c r="DDI182" s="70"/>
      <c r="DDJ182" s="87"/>
      <c r="DDK182" s="255"/>
      <c r="DDL182" s="126"/>
      <c r="DDM182" s="84"/>
      <c r="DDN182" s="4"/>
      <c r="DDO182" s="4"/>
      <c r="DDP182" s="4"/>
      <c r="DDQ182" s="4"/>
      <c r="DDR182" s="205"/>
      <c r="DDS182" s="70"/>
      <c r="DDT182" s="87"/>
      <c r="DDU182" s="255"/>
      <c r="DDV182" s="126"/>
      <c r="DDW182" s="84"/>
      <c r="DDX182" s="4"/>
      <c r="DDY182" s="4"/>
      <c r="DDZ182" s="4"/>
      <c r="DEA182" s="4"/>
      <c r="DEB182" s="205"/>
      <c r="DEC182" s="70"/>
      <c r="DED182" s="87"/>
      <c r="DEE182" s="255"/>
      <c r="DEF182" s="126"/>
      <c r="DEG182" s="84"/>
      <c r="DEH182" s="4"/>
      <c r="DEI182" s="4"/>
      <c r="DEJ182" s="4"/>
      <c r="DEK182" s="4"/>
      <c r="DEL182" s="205"/>
      <c r="DEM182" s="70"/>
      <c r="DEN182" s="87"/>
      <c r="DEO182" s="255"/>
      <c r="DEP182" s="126"/>
      <c r="DEQ182" s="84"/>
      <c r="DER182" s="4"/>
      <c r="DES182" s="4"/>
      <c r="DET182" s="4"/>
      <c r="DEU182" s="4"/>
      <c r="DEV182" s="205"/>
      <c r="DEW182" s="70"/>
      <c r="DEX182" s="87"/>
      <c r="DEY182" s="255"/>
      <c r="DEZ182" s="126"/>
      <c r="DFA182" s="84"/>
      <c r="DFB182" s="4"/>
      <c r="DFC182" s="4"/>
      <c r="DFD182" s="4"/>
      <c r="DFE182" s="4"/>
      <c r="DFF182" s="205"/>
      <c r="DFG182" s="70"/>
      <c r="DFH182" s="87"/>
      <c r="DFI182" s="255"/>
      <c r="DFJ182" s="126"/>
      <c r="DFK182" s="84"/>
      <c r="DFL182" s="4"/>
      <c r="DFM182" s="4"/>
      <c r="DFN182" s="4"/>
      <c r="DFO182" s="4"/>
      <c r="DFP182" s="205"/>
      <c r="DFQ182" s="70"/>
      <c r="DFR182" s="87"/>
      <c r="DFS182" s="255"/>
      <c r="DFT182" s="126"/>
      <c r="DFU182" s="84"/>
      <c r="DFV182" s="4"/>
      <c r="DFW182" s="4"/>
      <c r="DFX182" s="4"/>
      <c r="DFY182" s="4"/>
      <c r="DFZ182" s="205"/>
      <c r="DGA182" s="70"/>
      <c r="DGB182" s="87"/>
      <c r="DGC182" s="255"/>
      <c r="DGD182" s="126"/>
      <c r="DGE182" s="84"/>
      <c r="DGF182" s="4"/>
      <c r="DGG182" s="4"/>
      <c r="DGH182" s="4"/>
      <c r="DGI182" s="4"/>
      <c r="DGJ182" s="205"/>
      <c r="DGK182" s="70"/>
      <c r="DGL182" s="87"/>
      <c r="DGM182" s="255"/>
      <c r="DGN182" s="126"/>
      <c r="DGO182" s="84"/>
      <c r="DGP182" s="4"/>
      <c r="DGQ182" s="4"/>
      <c r="DGR182" s="4"/>
      <c r="DGS182" s="4"/>
      <c r="DGT182" s="205"/>
      <c r="DGU182" s="70"/>
      <c r="DGV182" s="87"/>
      <c r="DGW182" s="255"/>
      <c r="DGX182" s="126"/>
      <c r="DGY182" s="84"/>
      <c r="DGZ182" s="4"/>
      <c r="DHA182" s="4"/>
      <c r="DHB182" s="4"/>
      <c r="DHC182" s="4"/>
      <c r="DHD182" s="205"/>
      <c r="DHE182" s="70"/>
      <c r="DHF182" s="87"/>
      <c r="DHG182" s="255"/>
      <c r="DHH182" s="126"/>
      <c r="DHI182" s="84"/>
      <c r="DHJ182" s="4"/>
      <c r="DHK182" s="4"/>
      <c r="DHL182" s="4"/>
      <c r="DHM182" s="4"/>
      <c r="DHN182" s="205"/>
      <c r="DHO182" s="70"/>
      <c r="DHP182" s="87"/>
      <c r="DHQ182" s="255"/>
      <c r="DHR182" s="126"/>
      <c r="DHS182" s="84"/>
      <c r="DHT182" s="4"/>
      <c r="DHU182" s="4"/>
      <c r="DHV182" s="4"/>
      <c r="DHW182" s="4"/>
      <c r="DHX182" s="205"/>
      <c r="DHY182" s="70"/>
      <c r="DHZ182" s="87"/>
      <c r="DIA182" s="255"/>
      <c r="DIB182" s="126"/>
      <c r="DIC182" s="84"/>
      <c r="DID182" s="4"/>
      <c r="DIE182" s="4"/>
      <c r="DIF182" s="4"/>
      <c r="DIG182" s="4"/>
      <c r="DIH182" s="205"/>
      <c r="DII182" s="70"/>
      <c r="DIJ182" s="87"/>
      <c r="DIK182" s="255"/>
      <c r="DIL182" s="126"/>
      <c r="DIM182" s="84"/>
      <c r="DIN182" s="4"/>
      <c r="DIO182" s="4"/>
      <c r="DIP182" s="4"/>
      <c r="DIQ182" s="4"/>
      <c r="DIR182" s="205"/>
      <c r="DIS182" s="70"/>
      <c r="DIT182" s="87"/>
      <c r="DIU182" s="255"/>
      <c r="DIV182" s="126"/>
      <c r="DIW182" s="84"/>
      <c r="DIX182" s="4"/>
      <c r="DIY182" s="4"/>
      <c r="DIZ182" s="4"/>
      <c r="DJA182" s="4"/>
      <c r="DJB182" s="205"/>
      <c r="DJC182" s="70"/>
      <c r="DJD182" s="87"/>
      <c r="DJE182" s="255"/>
      <c r="DJF182" s="126"/>
      <c r="DJG182" s="84"/>
      <c r="DJH182" s="4"/>
      <c r="DJI182" s="4"/>
      <c r="DJJ182" s="4"/>
      <c r="DJK182" s="4"/>
      <c r="DJL182" s="205"/>
      <c r="DJM182" s="70"/>
      <c r="DJN182" s="87"/>
      <c r="DJO182" s="255"/>
      <c r="DJP182" s="126"/>
      <c r="DJQ182" s="84"/>
      <c r="DJR182" s="4"/>
      <c r="DJS182" s="4"/>
      <c r="DJT182" s="4"/>
      <c r="DJU182" s="4"/>
      <c r="DJV182" s="205"/>
      <c r="DJW182" s="70"/>
      <c r="DJX182" s="87"/>
      <c r="DJY182" s="255"/>
      <c r="DJZ182" s="126"/>
      <c r="DKA182" s="84"/>
      <c r="DKB182" s="4"/>
      <c r="DKC182" s="4"/>
      <c r="DKD182" s="4"/>
      <c r="DKE182" s="4"/>
      <c r="DKF182" s="205"/>
      <c r="DKG182" s="70"/>
      <c r="DKH182" s="87"/>
      <c r="DKI182" s="255"/>
      <c r="DKJ182" s="126"/>
      <c r="DKK182" s="84"/>
      <c r="DKL182" s="4"/>
      <c r="DKM182" s="4"/>
      <c r="DKN182" s="4"/>
      <c r="DKO182" s="4"/>
      <c r="DKP182" s="205"/>
      <c r="DKQ182" s="70"/>
      <c r="DKR182" s="87"/>
      <c r="DKS182" s="255"/>
      <c r="DKT182" s="126"/>
      <c r="DKU182" s="84"/>
      <c r="DKV182" s="4"/>
      <c r="DKW182" s="4"/>
      <c r="DKX182" s="4"/>
      <c r="DKY182" s="4"/>
      <c r="DKZ182" s="205"/>
      <c r="DLA182" s="70"/>
      <c r="DLB182" s="87"/>
      <c r="DLC182" s="255"/>
      <c r="DLD182" s="126"/>
      <c r="DLE182" s="84"/>
      <c r="DLF182" s="4"/>
      <c r="DLG182" s="4"/>
      <c r="DLH182" s="4"/>
      <c r="DLI182" s="4"/>
      <c r="DLJ182" s="205"/>
      <c r="DLK182" s="70"/>
      <c r="DLL182" s="87"/>
      <c r="DLM182" s="255"/>
      <c r="DLN182" s="126"/>
      <c r="DLO182" s="84"/>
      <c r="DLP182" s="4"/>
      <c r="DLQ182" s="4"/>
      <c r="DLR182" s="4"/>
      <c r="DLS182" s="4"/>
      <c r="DLT182" s="205"/>
      <c r="DLU182" s="70"/>
      <c r="DLV182" s="87"/>
      <c r="DLW182" s="255"/>
      <c r="DLX182" s="126"/>
      <c r="DLY182" s="84"/>
      <c r="DLZ182" s="4"/>
      <c r="DMA182" s="4"/>
      <c r="DMB182" s="4"/>
      <c r="DMC182" s="4"/>
      <c r="DMD182" s="205"/>
      <c r="DME182" s="70"/>
      <c r="DMF182" s="87"/>
      <c r="DMG182" s="255"/>
      <c r="DMH182" s="126"/>
      <c r="DMI182" s="84"/>
      <c r="DMJ182" s="4"/>
      <c r="DMK182" s="4"/>
      <c r="DML182" s="4"/>
      <c r="DMM182" s="4"/>
      <c r="DMN182" s="205"/>
      <c r="DMO182" s="70"/>
      <c r="DMP182" s="87"/>
      <c r="DMQ182" s="255"/>
      <c r="DMR182" s="126"/>
      <c r="DMS182" s="84"/>
      <c r="DMT182" s="4"/>
      <c r="DMU182" s="4"/>
      <c r="DMV182" s="4"/>
      <c r="DMW182" s="4"/>
      <c r="DMX182" s="205"/>
      <c r="DMY182" s="70"/>
      <c r="DMZ182" s="87"/>
      <c r="DNA182" s="255"/>
      <c r="DNB182" s="126"/>
      <c r="DNC182" s="84"/>
      <c r="DND182" s="4"/>
      <c r="DNE182" s="4"/>
      <c r="DNF182" s="4"/>
      <c r="DNG182" s="4"/>
      <c r="DNH182" s="205"/>
      <c r="DNI182" s="70"/>
      <c r="DNJ182" s="87"/>
      <c r="DNK182" s="255"/>
      <c r="DNL182" s="126"/>
      <c r="DNM182" s="84"/>
      <c r="DNN182" s="4"/>
      <c r="DNO182" s="4"/>
      <c r="DNP182" s="4"/>
      <c r="DNQ182" s="4"/>
      <c r="DNR182" s="205"/>
      <c r="DNS182" s="70"/>
      <c r="DNT182" s="87"/>
      <c r="DNU182" s="255"/>
      <c r="DNV182" s="126"/>
      <c r="DNW182" s="84"/>
      <c r="DNX182" s="4"/>
      <c r="DNY182" s="4"/>
      <c r="DNZ182" s="4"/>
      <c r="DOA182" s="4"/>
      <c r="DOB182" s="205"/>
      <c r="DOC182" s="70"/>
      <c r="DOD182" s="87"/>
      <c r="DOE182" s="255"/>
      <c r="DOF182" s="126"/>
      <c r="DOG182" s="84"/>
      <c r="DOH182" s="4"/>
      <c r="DOI182" s="4"/>
      <c r="DOJ182" s="4"/>
      <c r="DOK182" s="4"/>
      <c r="DOL182" s="205"/>
      <c r="DOM182" s="70"/>
      <c r="DON182" s="87"/>
      <c r="DOO182" s="255"/>
      <c r="DOP182" s="126"/>
      <c r="DOQ182" s="84"/>
      <c r="DOR182" s="4"/>
      <c r="DOS182" s="4"/>
      <c r="DOT182" s="4"/>
      <c r="DOU182" s="4"/>
      <c r="DOV182" s="205"/>
      <c r="DOW182" s="70"/>
      <c r="DOX182" s="87"/>
      <c r="DOY182" s="255"/>
      <c r="DOZ182" s="126"/>
      <c r="DPA182" s="84"/>
      <c r="DPB182" s="4"/>
      <c r="DPC182" s="4"/>
      <c r="DPD182" s="4"/>
      <c r="DPE182" s="4"/>
      <c r="DPF182" s="205"/>
      <c r="DPG182" s="70"/>
      <c r="DPH182" s="87"/>
      <c r="DPI182" s="255"/>
      <c r="DPJ182" s="126"/>
      <c r="DPK182" s="84"/>
      <c r="DPL182" s="4"/>
      <c r="DPM182" s="4"/>
      <c r="DPN182" s="4"/>
      <c r="DPO182" s="4"/>
      <c r="DPP182" s="205"/>
      <c r="DPQ182" s="70"/>
      <c r="DPR182" s="87"/>
      <c r="DPS182" s="255"/>
      <c r="DPT182" s="126"/>
      <c r="DPU182" s="84"/>
      <c r="DPV182" s="4"/>
      <c r="DPW182" s="4"/>
      <c r="DPX182" s="4"/>
      <c r="DPY182" s="4"/>
      <c r="DPZ182" s="205"/>
      <c r="DQA182" s="70"/>
      <c r="DQB182" s="87"/>
      <c r="DQC182" s="255"/>
      <c r="DQD182" s="126"/>
      <c r="DQE182" s="84"/>
      <c r="DQF182" s="4"/>
      <c r="DQG182" s="4"/>
      <c r="DQH182" s="4"/>
      <c r="DQI182" s="4"/>
      <c r="DQJ182" s="205"/>
      <c r="DQK182" s="70"/>
      <c r="DQL182" s="87"/>
      <c r="DQM182" s="255"/>
      <c r="DQN182" s="126"/>
      <c r="DQO182" s="84"/>
      <c r="DQP182" s="4"/>
      <c r="DQQ182" s="4"/>
      <c r="DQR182" s="4"/>
      <c r="DQS182" s="4"/>
      <c r="DQT182" s="205"/>
      <c r="DQU182" s="70"/>
      <c r="DQV182" s="87"/>
      <c r="DQW182" s="255"/>
      <c r="DQX182" s="126"/>
      <c r="DQY182" s="84"/>
      <c r="DQZ182" s="4"/>
      <c r="DRA182" s="4"/>
      <c r="DRB182" s="4"/>
      <c r="DRC182" s="4"/>
      <c r="DRD182" s="205"/>
      <c r="DRE182" s="70"/>
      <c r="DRF182" s="87"/>
      <c r="DRG182" s="255"/>
      <c r="DRH182" s="126"/>
      <c r="DRI182" s="84"/>
      <c r="DRJ182" s="4"/>
      <c r="DRK182" s="4"/>
      <c r="DRL182" s="4"/>
      <c r="DRM182" s="4"/>
      <c r="DRN182" s="205"/>
      <c r="DRO182" s="70"/>
      <c r="DRP182" s="87"/>
      <c r="DRQ182" s="255"/>
      <c r="DRR182" s="126"/>
      <c r="DRS182" s="84"/>
      <c r="DRT182" s="4"/>
      <c r="DRU182" s="4"/>
      <c r="DRV182" s="4"/>
      <c r="DRW182" s="4"/>
      <c r="DRX182" s="205"/>
      <c r="DRY182" s="70"/>
      <c r="DRZ182" s="87"/>
      <c r="DSA182" s="255"/>
      <c r="DSB182" s="126"/>
      <c r="DSC182" s="84"/>
      <c r="DSD182" s="4"/>
      <c r="DSE182" s="4"/>
      <c r="DSF182" s="4"/>
      <c r="DSG182" s="4"/>
      <c r="DSH182" s="205"/>
      <c r="DSI182" s="70"/>
      <c r="DSJ182" s="87"/>
      <c r="DSK182" s="255"/>
      <c r="DSL182" s="126"/>
      <c r="DSM182" s="84"/>
      <c r="DSN182" s="4"/>
      <c r="DSO182" s="4"/>
      <c r="DSP182" s="4"/>
      <c r="DSQ182" s="4"/>
      <c r="DSR182" s="205"/>
      <c r="DSS182" s="70"/>
      <c r="DST182" s="87"/>
      <c r="DSU182" s="255"/>
      <c r="DSV182" s="126"/>
      <c r="DSW182" s="84"/>
      <c r="DSX182" s="4"/>
      <c r="DSY182" s="4"/>
      <c r="DSZ182" s="4"/>
      <c r="DTA182" s="4"/>
      <c r="DTB182" s="205"/>
      <c r="DTC182" s="70"/>
      <c r="DTD182" s="87"/>
      <c r="DTE182" s="255"/>
      <c r="DTF182" s="126"/>
      <c r="DTG182" s="84"/>
      <c r="DTH182" s="4"/>
      <c r="DTI182" s="4"/>
      <c r="DTJ182" s="4"/>
      <c r="DTK182" s="4"/>
      <c r="DTL182" s="205"/>
      <c r="DTM182" s="70"/>
      <c r="DTN182" s="87"/>
      <c r="DTO182" s="255"/>
      <c r="DTP182" s="126"/>
      <c r="DTQ182" s="84"/>
      <c r="DTR182" s="4"/>
      <c r="DTS182" s="4"/>
      <c r="DTT182" s="4"/>
      <c r="DTU182" s="4"/>
      <c r="DTV182" s="205"/>
      <c r="DTW182" s="70"/>
      <c r="DTX182" s="87"/>
      <c r="DTY182" s="255"/>
      <c r="DTZ182" s="126"/>
      <c r="DUA182" s="84"/>
      <c r="DUB182" s="4"/>
      <c r="DUC182" s="4"/>
      <c r="DUD182" s="4"/>
      <c r="DUE182" s="4"/>
      <c r="DUF182" s="205"/>
      <c r="DUG182" s="70"/>
      <c r="DUH182" s="87"/>
      <c r="DUI182" s="255"/>
      <c r="DUJ182" s="126"/>
      <c r="DUK182" s="84"/>
      <c r="DUL182" s="4"/>
      <c r="DUM182" s="4"/>
      <c r="DUN182" s="4"/>
      <c r="DUO182" s="4"/>
      <c r="DUP182" s="205"/>
      <c r="DUQ182" s="70"/>
      <c r="DUR182" s="87"/>
      <c r="DUS182" s="255"/>
      <c r="DUT182" s="126"/>
      <c r="DUU182" s="84"/>
      <c r="DUV182" s="4"/>
      <c r="DUW182" s="4"/>
      <c r="DUX182" s="4"/>
      <c r="DUY182" s="4"/>
      <c r="DUZ182" s="205"/>
      <c r="DVA182" s="70"/>
      <c r="DVB182" s="87"/>
      <c r="DVC182" s="255"/>
      <c r="DVD182" s="126"/>
      <c r="DVE182" s="84"/>
      <c r="DVF182" s="4"/>
      <c r="DVG182" s="4"/>
      <c r="DVH182" s="4"/>
      <c r="DVI182" s="4"/>
      <c r="DVJ182" s="205"/>
      <c r="DVK182" s="70"/>
      <c r="DVL182" s="87"/>
      <c r="DVM182" s="255"/>
      <c r="DVN182" s="126"/>
      <c r="DVO182" s="84"/>
      <c r="DVP182" s="4"/>
      <c r="DVQ182" s="4"/>
      <c r="DVR182" s="4"/>
      <c r="DVS182" s="4"/>
      <c r="DVT182" s="205"/>
      <c r="DVU182" s="70"/>
      <c r="DVV182" s="87"/>
      <c r="DVW182" s="255"/>
      <c r="DVX182" s="126"/>
      <c r="DVY182" s="84"/>
      <c r="DVZ182" s="4"/>
      <c r="DWA182" s="4"/>
      <c r="DWB182" s="4"/>
      <c r="DWC182" s="4"/>
      <c r="DWD182" s="205"/>
      <c r="DWE182" s="70"/>
      <c r="DWF182" s="87"/>
      <c r="DWG182" s="255"/>
      <c r="DWH182" s="126"/>
      <c r="DWI182" s="84"/>
      <c r="DWJ182" s="4"/>
      <c r="DWK182" s="4"/>
      <c r="DWL182" s="4"/>
      <c r="DWM182" s="4"/>
      <c r="DWN182" s="205"/>
      <c r="DWO182" s="70"/>
      <c r="DWP182" s="87"/>
      <c r="DWQ182" s="255"/>
      <c r="DWR182" s="126"/>
      <c r="DWS182" s="84"/>
      <c r="DWT182" s="4"/>
      <c r="DWU182" s="4"/>
      <c r="DWV182" s="4"/>
      <c r="DWW182" s="4"/>
      <c r="DWX182" s="205"/>
      <c r="DWY182" s="70"/>
      <c r="DWZ182" s="87"/>
      <c r="DXA182" s="255"/>
      <c r="DXB182" s="126"/>
      <c r="DXC182" s="84"/>
      <c r="DXD182" s="4"/>
      <c r="DXE182" s="4"/>
      <c r="DXF182" s="4"/>
      <c r="DXG182" s="4"/>
      <c r="DXH182" s="205"/>
      <c r="DXI182" s="70"/>
      <c r="DXJ182" s="87"/>
      <c r="DXK182" s="255"/>
      <c r="DXL182" s="126"/>
      <c r="DXM182" s="84"/>
      <c r="DXN182" s="4"/>
      <c r="DXO182" s="4"/>
      <c r="DXP182" s="4"/>
      <c r="DXQ182" s="4"/>
      <c r="DXR182" s="205"/>
      <c r="DXS182" s="70"/>
      <c r="DXT182" s="87"/>
      <c r="DXU182" s="255"/>
      <c r="DXV182" s="126"/>
      <c r="DXW182" s="84"/>
      <c r="DXX182" s="4"/>
      <c r="DXY182" s="4"/>
      <c r="DXZ182" s="4"/>
      <c r="DYA182" s="4"/>
      <c r="DYB182" s="205"/>
      <c r="DYC182" s="70"/>
      <c r="DYD182" s="87"/>
      <c r="DYE182" s="255"/>
      <c r="DYF182" s="126"/>
      <c r="DYG182" s="84"/>
      <c r="DYH182" s="4"/>
      <c r="DYI182" s="4"/>
      <c r="DYJ182" s="4"/>
      <c r="DYK182" s="4"/>
      <c r="DYL182" s="205"/>
      <c r="DYM182" s="70"/>
      <c r="DYN182" s="87"/>
      <c r="DYO182" s="255"/>
      <c r="DYP182" s="126"/>
      <c r="DYQ182" s="84"/>
      <c r="DYR182" s="4"/>
      <c r="DYS182" s="4"/>
      <c r="DYT182" s="4"/>
      <c r="DYU182" s="4"/>
      <c r="DYV182" s="205"/>
      <c r="DYW182" s="70"/>
      <c r="DYX182" s="87"/>
      <c r="DYY182" s="255"/>
      <c r="DYZ182" s="126"/>
      <c r="DZA182" s="84"/>
      <c r="DZB182" s="4"/>
      <c r="DZC182" s="4"/>
      <c r="DZD182" s="4"/>
      <c r="DZE182" s="4"/>
      <c r="DZF182" s="205"/>
      <c r="DZG182" s="70"/>
      <c r="DZH182" s="87"/>
      <c r="DZI182" s="255"/>
      <c r="DZJ182" s="126"/>
      <c r="DZK182" s="84"/>
      <c r="DZL182" s="4"/>
      <c r="DZM182" s="4"/>
      <c r="DZN182" s="4"/>
      <c r="DZO182" s="4"/>
      <c r="DZP182" s="205"/>
      <c r="DZQ182" s="70"/>
      <c r="DZR182" s="87"/>
      <c r="DZS182" s="255"/>
      <c r="DZT182" s="126"/>
      <c r="DZU182" s="84"/>
      <c r="DZV182" s="4"/>
      <c r="DZW182" s="4"/>
      <c r="DZX182" s="4"/>
      <c r="DZY182" s="4"/>
      <c r="DZZ182" s="205"/>
      <c r="EAA182" s="70"/>
      <c r="EAB182" s="87"/>
      <c r="EAC182" s="255"/>
      <c r="EAD182" s="126"/>
      <c r="EAE182" s="84"/>
      <c r="EAF182" s="4"/>
      <c r="EAG182" s="4"/>
      <c r="EAH182" s="4"/>
      <c r="EAI182" s="4"/>
      <c r="EAJ182" s="205"/>
      <c r="EAK182" s="70"/>
      <c r="EAL182" s="87"/>
      <c r="EAM182" s="255"/>
      <c r="EAN182" s="126"/>
      <c r="EAO182" s="84"/>
      <c r="EAP182" s="4"/>
      <c r="EAQ182" s="4"/>
      <c r="EAR182" s="4"/>
      <c r="EAS182" s="4"/>
      <c r="EAT182" s="205"/>
      <c r="EAU182" s="70"/>
      <c r="EAV182" s="87"/>
      <c r="EAW182" s="255"/>
      <c r="EAX182" s="126"/>
      <c r="EAY182" s="84"/>
      <c r="EAZ182" s="4"/>
      <c r="EBA182" s="4"/>
      <c r="EBB182" s="4"/>
      <c r="EBC182" s="4"/>
      <c r="EBD182" s="205"/>
      <c r="EBE182" s="70"/>
      <c r="EBF182" s="87"/>
      <c r="EBG182" s="255"/>
      <c r="EBH182" s="126"/>
      <c r="EBI182" s="84"/>
      <c r="EBJ182" s="4"/>
      <c r="EBK182" s="4"/>
      <c r="EBL182" s="4"/>
      <c r="EBM182" s="4"/>
      <c r="EBN182" s="205"/>
      <c r="EBO182" s="70"/>
      <c r="EBP182" s="87"/>
      <c r="EBQ182" s="255"/>
      <c r="EBR182" s="126"/>
      <c r="EBS182" s="84"/>
      <c r="EBT182" s="4"/>
      <c r="EBU182" s="4"/>
      <c r="EBV182" s="4"/>
      <c r="EBW182" s="4"/>
      <c r="EBX182" s="205"/>
      <c r="EBY182" s="70"/>
      <c r="EBZ182" s="87"/>
      <c r="ECA182" s="255"/>
      <c r="ECB182" s="126"/>
      <c r="ECC182" s="84"/>
      <c r="ECD182" s="4"/>
      <c r="ECE182" s="4"/>
      <c r="ECF182" s="4"/>
      <c r="ECG182" s="4"/>
      <c r="ECH182" s="205"/>
      <c r="ECI182" s="70"/>
      <c r="ECJ182" s="87"/>
      <c r="ECK182" s="255"/>
      <c r="ECL182" s="126"/>
      <c r="ECM182" s="84"/>
      <c r="ECN182" s="4"/>
      <c r="ECO182" s="4"/>
      <c r="ECP182" s="4"/>
      <c r="ECQ182" s="4"/>
      <c r="ECR182" s="205"/>
      <c r="ECS182" s="70"/>
      <c r="ECT182" s="87"/>
      <c r="ECU182" s="255"/>
      <c r="ECV182" s="126"/>
      <c r="ECW182" s="84"/>
      <c r="ECX182" s="4"/>
      <c r="ECY182" s="4"/>
      <c r="ECZ182" s="4"/>
      <c r="EDA182" s="4"/>
      <c r="EDB182" s="205"/>
      <c r="EDC182" s="70"/>
      <c r="EDD182" s="87"/>
      <c r="EDE182" s="255"/>
      <c r="EDF182" s="126"/>
      <c r="EDG182" s="84"/>
      <c r="EDH182" s="4"/>
      <c r="EDI182" s="4"/>
      <c r="EDJ182" s="4"/>
      <c r="EDK182" s="4"/>
      <c r="EDL182" s="205"/>
      <c r="EDM182" s="70"/>
      <c r="EDN182" s="87"/>
      <c r="EDO182" s="255"/>
      <c r="EDP182" s="126"/>
      <c r="EDQ182" s="84"/>
      <c r="EDR182" s="4"/>
      <c r="EDS182" s="4"/>
      <c r="EDT182" s="4"/>
      <c r="EDU182" s="4"/>
      <c r="EDV182" s="205"/>
      <c r="EDW182" s="70"/>
      <c r="EDX182" s="87"/>
      <c r="EDY182" s="255"/>
      <c r="EDZ182" s="126"/>
      <c r="EEA182" s="84"/>
      <c r="EEB182" s="4"/>
      <c r="EEC182" s="4"/>
      <c r="EED182" s="4"/>
      <c r="EEE182" s="4"/>
      <c r="EEF182" s="205"/>
      <c r="EEG182" s="70"/>
      <c r="EEH182" s="87"/>
      <c r="EEI182" s="255"/>
      <c r="EEJ182" s="126"/>
      <c r="EEK182" s="84"/>
      <c r="EEL182" s="4"/>
      <c r="EEM182" s="4"/>
      <c r="EEN182" s="4"/>
      <c r="EEO182" s="4"/>
      <c r="EEP182" s="205"/>
      <c r="EEQ182" s="70"/>
      <c r="EER182" s="87"/>
      <c r="EES182" s="255"/>
      <c r="EET182" s="126"/>
      <c r="EEU182" s="84"/>
      <c r="EEV182" s="4"/>
      <c r="EEW182" s="4"/>
      <c r="EEX182" s="4"/>
      <c r="EEY182" s="4"/>
      <c r="EEZ182" s="205"/>
      <c r="EFA182" s="70"/>
      <c r="EFB182" s="87"/>
      <c r="EFC182" s="255"/>
      <c r="EFD182" s="126"/>
      <c r="EFE182" s="84"/>
      <c r="EFF182" s="4"/>
      <c r="EFG182" s="4"/>
      <c r="EFH182" s="4"/>
      <c r="EFI182" s="4"/>
      <c r="EFJ182" s="205"/>
      <c r="EFK182" s="70"/>
      <c r="EFL182" s="87"/>
      <c r="EFM182" s="255"/>
      <c r="EFN182" s="126"/>
      <c r="EFO182" s="84"/>
      <c r="EFP182" s="4"/>
      <c r="EFQ182" s="4"/>
      <c r="EFR182" s="4"/>
      <c r="EFS182" s="4"/>
      <c r="EFT182" s="205"/>
      <c r="EFU182" s="70"/>
      <c r="EFV182" s="87"/>
      <c r="EFW182" s="255"/>
      <c r="EFX182" s="126"/>
      <c r="EFY182" s="84"/>
      <c r="EFZ182" s="4"/>
      <c r="EGA182" s="4"/>
      <c r="EGB182" s="4"/>
      <c r="EGC182" s="4"/>
      <c r="EGD182" s="205"/>
      <c r="EGE182" s="70"/>
      <c r="EGF182" s="87"/>
      <c r="EGG182" s="255"/>
      <c r="EGH182" s="126"/>
      <c r="EGI182" s="84"/>
      <c r="EGJ182" s="4"/>
      <c r="EGK182" s="4"/>
      <c r="EGL182" s="4"/>
      <c r="EGM182" s="4"/>
      <c r="EGN182" s="205"/>
      <c r="EGO182" s="70"/>
      <c r="EGP182" s="87"/>
      <c r="EGQ182" s="255"/>
      <c r="EGR182" s="126"/>
      <c r="EGS182" s="84"/>
      <c r="EGT182" s="4"/>
      <c r="EGU182" s="4"/>
      <c r="EGV182" s="4"/>
      <c r="EGW182" s="4"/>
      <c r="EGX182" s="205"/>
      <c r="EGY182" s="70"/>
      <c r="EGZ182" s="87"/>
      <c r="EHA182" s="255"/>
      <c r="EHB182" s="126"/>
      <c r="EHC182" s="84"/>
      <c r="EHD182" s="4"/>
      <c r="EHE182" s="4"/>
      <c r="EHF182" s="4"/>
      <c r="EHG182" s="4"/>
      <c r="EHH182" s="205"/>
      <c r="EHI182" s="70"/>
      <c r="EHJ182" s="87"/>
      <c r="EHK182" s="255"/>
      <c r="EHL182" s="126"/>
      <c r="EHM182" s="84"/>
      <c r="EHN182" s="4"/>
      <c r="EHO182" s="4"/>
      <c r="EHP182" s="4"/>
      <c r="EHQ182" s="4"/>
      <c r="EHR182" s="205"/>
      <c r="EHS182" s="70"/>
      <c r="EHT182" s="87"/>
      <c r="EHU182" s="255"/>
      <c r="EHV182" s="126"/>
      <c r="EHW182" s="84"/>
      <c r="EHX182" s="4"/>
      <c r="EHY182" s="4"/>
      <c r="EHZ182" s="4"/>
      <c r="EIA182" s="4"/>
      <c r="EIB182" s="205"/>
      <c r="EIC182" s="70"/>
      <c r="EID182" s="87"/>
      <c r="EIE182" s="255"/>
      <c r="EIF182" s="126"/>
      <c r="EIG182" s="84"/>
      <c r="EIH182" s="4"/>
      <c r="EII182" s="4"/>
      <c r="EIJ182" s="4"/>
      <c r="EIK182" s="4"/>
      <c r="EIL182" s="205"/>
      <c r="EIM182" s="70"/>
      <c r="EIN182" s="87"/>
      <c r="EIO182" s="255"/>
      <c r="EIP182" s="126"/>
      <c r="EIQ182" s="84"/>
      <c r="EIR182" s="4"/>
      <c r="EIS182" s="4"/>
      <c r="EIT182" s="4"/>
      <c r="EIU182" s="4"/>
      <c r="EIV182" s="205"/>
      <c r="EIW182" s="70"/>
      <c r="EIX182" s="87"/>
      <c r="EIY182" s="255"/>
      <c r="EIZ182" s="126"/>
      <c r="EJA182" s="84"/>
      <c r="EJB182" s="4"/>
      <c r="EJC182" s="4"/>
      <c r="EJD182" s="4"/>
      <c r="EJE182" s="4"/>
      <c r="EJF182" s="205"/>
      <c r="EJG182" s="70"/>
      <c r="EJH182" s="87"/>
      <c r="EJI182" s="255"/>
      <c r="EJJ182" s="126"/>
      <c r="EJK182" s="84"/>
      <c r="EJL182" s="4"/>
      <c r="EJM182" s="4"/>
      <c r="EJN182" s="4"/>
      <c r="EJO182" s="4"/>
      <c r="EJP182" s="205"/>
      <c r="EJQ182" s="70"/>
      <c r="EJR182" s="87"/>
      <c r="EJS182" s="255"/>
      <c r="EJT182" s="126"/>
      <c r="EJU182" s="84"/>
      <c r="EJV182" s="4"/>
      <c r="EJW182" s="4"/>
      <c r="EJX182" s="4"/>
      <c r="EJY182" s="4"/>
      <c r="EJZ182" s="205"/>
      <c r="EKA182" s="70"/>
      <c r="EKB182" s="87"/>
      <c r="EKC182" s="255"/>
      <c r="EKD182" s="126"/>
      <c r="EKE182" s="84"/>
      <c r="EKF182" s="4"/>
      <c r="EKG182" s="4"/>
      <c r="EKH182" s="4"/>
      <c r="EKI182" s="4"/>
      <c r="EKJ182" s="205"/>
      <c r="EKK182" s="70"/>
      <c r="EKL182" s="87"/>
      <c r="EKM182" s="255"/>
      <c r="EKN182" s="126"/>
      <c r="EKO182" s="84"/>
      <c r="EKP182" s="4"/>
      <c r="EKQ182" s="4"/>
      <c r="EKR182" s="4"/>
      <c r="EKS182" s="4"/>
      <c r="EKT182" s="205"/>
      <c r="EKU182" s="70"/>
      <c r="EKV182" s="87"/>
      <c r="EKW182" s="255"/>
      <c r="EKX182" s="126"/>
      <c r="EKY182" s="84"/>
      <c r="EKZ182" s="4"/>
      <c r="ELA182" s="4"/>
      <c r="ELB182" s="4"/>
      <c r="ELC182" s="4"/>
      <c r="ELD182" s="205"/>
      <c r="ELE182" s="70"/>
      <c r="ELF182" s="87"/>
      <c r="ELG182" s="255"/>
      <c r="ELH182" s="126"/>
      <c r="ELI182" s="84"/>
      <c r="ELJ182" s="4"/>
      <c r="ELK182" s="4"/>
      <c r="ELL182" s="4"/>
      <c r="ELM182" s="4"/>
      <c r="ELN182" s="205"/>
      <c r="ELO182" s="70"/>
      <c r="ELP182" s="87"/>
      <c r="ELQ182" s="255"/>
      <c r="ELR182" s="126"/>
      <c r="ELS182" s="84"/>
      <c r="ELT182" s="4"/>
      <c r="ELU182" s="4"/>
      <c r="ELV182" s="4"/>
      <c r="ELW182" s="4"/>
      <c r="ELX182" s="205"/>
      <c r="ELY182" s="70"/>
      <c r="ELZ182" s="87"/>
      <c r="EMA182" s="255"/>
      <c r="EMB182" s="126"/>
      <c r="EMC182" s="84"/>
      <c r="EMD182" s="4"/>
      <c r="EME182" s="4"/>
      <c r="EMF182" s="4"/>
      <c r="EMG182" s="4"/>
      <c r="EMH182" s="205"/>
      <c r="EMI182" s="70"/>
      <c r="EMJ182" s="87"/>
      <c r="EMK182" s="255"/>
      <c r="EML182" s="126"/>
      <c r="EMM182" s="84"/>
      <c r="EMN182" s="4"/>
      <c r="EMO182" s="4"/>
      <c r="EMP182" s="4"/>
      <c r="EMQ182" s="4"/>
      <c r="EMR182" s="205"/>
      <c r="EMS182" s="70"/>
      <c r="EMT182" s="87"/>
      <c r="EMU182" s="255"/>
      <c r="EMV182" s="126"/>
      <c r="EMW182" s="84"/>
      <c r="EMX182" s="4"/>
      <c r="EMY182" s="4"/>
      <c r="EMZ182" s="4"/>
      <c r="ENA182" s="4"/>
      <c r="ENB182" s="205"/>
      <c r="ENC182" s="70"/>
      <c r="END182" s="87"/>
      <c r="ENE182" s="255"/>
      <c r="ENF182" s="126"/>
      <c r="ENG182" s="84"/>
      <c r="ENH182" s="4"/>
      <c r="ENI182" s="4"/>
      <c r="ENJ182" s="4"/>
      <c r="ENK182" s="4"/>
      <c r="ENL182" s="205"/>
      <c r="ENM182" s="70"/>
      <c r="ENN182" s="87"/>
      <c r="ENO182" s="255"/>
      <c r="ENP182" s="126"/>
      <c r="ENQ182" s="84"/>
      <c r="ENR182" s="4"/>
      <c r="ENS182" s="4"/>
      <c r="ENT182" s="4"/>
      <c r="ENU182" s="4"/>
      <c r="ENV182" s="205"/>
      <c r="ENW182" s="70"/>
      <c r="ENX182" s="87"/>
      <c r="ENY182" s="255"/>
      <c r="ENZ182" s="126"/>
      <c r="EOA182" s="84"/>
      <c r="EOB182" s="4"/>
      <c r="EOC182" s="4"/>
      <c r="EOD182" s="4"/>
      <c r="EOE182" s="4"/>
      <c r="EOF182" s="205"/>
      <c r="EOG182" s="70"/>
      <c r="EOH182" s="87"/>
      <c r="EOI182" s="255"/>
      <c r="EOJ182" s="126"/>
      <c r="EOK182" s="84"/>
      <c r="EOL182" s="4"/>
      <c r="EOM182" s="4"/>
      <c r="EON182" s="4"/>
      <c r="EOO182" s="4"/>
      <c r="EOP182" s="205"/>
      <c r="EOQ182" s="70"/>
      <c r="EOR182" s="87"/>
      <c r="EOS182" s="255"/>
      <c r="EOT182" s="126"/>
      <c r="EOU182" s="84"/>
      <c r="EOV182" s="4"/>
      <c r="EOW182" s="4"/>
      <c r="EOX182" s="4"/>
      <c r="EOY182" s="4"/>
      <c r="EOZ182" s="205"/>
      <c r="EPA182" s="70"/>
      <c r="EPB182" s="87"/>
      <c r="EPC182" s="255"/>
      <c r="EPD182" s="126"/>
      <c r="EPE182" s="84"/>
      <c r="EPF182" s="4"/>
      <c r="EPG182" s="4"/>
      <c r="EPH182" s="4"/>
      <c r="EPI182" s="4"/>
      <c r="EPJ182" s="205"/>
      <c r="EPK182" s="70"/>
      <c r="EPL182" s="87"/>
      <c r="EPM182" s="255"/>
      <c r="EPN182" s="126"/>
      <c r="EPO182" s="84"/>
      <c r="EPP182" s="4"/>
      <c r="EPQ182" s="4"/>
      <c r="EPR182" s="4"/>
      <c r="EPS182" s="4"/>
      <c r="EPT182" s="205"/>
      <c r="EPU182" s="70"/>
      <c r="EPV182" s="87"/>
      <c r="EPW182" s="255"/>
      <c r="EPX182" s="126"/>
      <c r="EPY182" s="84"/>
      <c r="EPZ182" s="4"/>
      <c r="EQA182" s="4"/>
      <c r="EQB182" s="4"/>
      <c r="EQC182" s="4"/>
      <c r="EQD182" s="205"/>
      <c r="EQE182" s="70"/>
      <c r="EQF182" s="87"/>
      <c r="EQG182" s="255"/>
      <c r="EQH182" s="126"/>
      <c r="EQI182" s="84"/>
      <c r="EQJ182" s="4"/>
      <c r="EQK182" s="4"/>
      <c r="EQL182" s="4"/>
      <c r="EQM182" s="4"/>
      <c r="EQN182" s="205"/>
      <c r="EQO182" s="70"/>
      <c r="EQP182" s="87"/>
      <c r="EQQ182" s="255"/>
      <c r="EQR182" s="126"/>
      <c r="EQS182" s="84"/>
      <c r="EQT182" s="4"/>
      <c r="EQU182" s="4"/>
      <c r="EQV182" s="4"/>
      <c r="EQW182" s="4"/>
      <c r="EQX182" s="205"/>
      <c r="EQY182" s="70"/>
      <c r="EQZ182" s="87"/>
      <c r="ERA182" s="255"/>
      <c r="ERB182" s="126"/>
      <c r="ERC182" s="84"/>
      <c r="ERD182" s="4"/>
      <c r="ERE182" s="4"/>
      <c r="ERF182" s="4"/>
      <c r="ERG182" s="4"/>
      <c r="ERH182" s="205"/>
      <c r="ERI182" s="70"/>
      <c r="ERJ182" s="87"/>
      <c r="ERK182" s="255"/>
      <c r="ERL182" s="126"/>
      <c r="ERM182" s="84"/>
      <c r="ERN182" s="4"/>
      <c r="ERO182" s="4"/>
      <c r="ERP182" s="4"/>
      <c r="ERQ182" s="4"/>
      <c r="ERR182" s="205"/>
      <c r="ERS182" s="70"/>
      <c r="ERT182" s="87"/>
      <c r="ERU182" s="255"/>
      <c r="ERV182" s="126"/>
      <c r="ERW182" s="84"/>
      <c r="ERX182" s="4"/>
      <c r="ERY182" s="4"/>
      <c r="ERZ182" s="4"/>
      <c r="ESA182" s="4"/>
      <c r="ESB182" s="205"/>
      <c r="ESC182" s="70"/>
      <c r="ESD182" s="87"/>
      <c r="ESE182" s="255"/>
      <c r="ESF182" s="126"/>
      <c r="ESG182" s="84"/>
      <c r="ESH182" s="4"/>
      <c r="ESI182" s="4"/>
      <c r="ESJ182" s="4"/>
      <c r="ESK182" s="4"/>
      <c r="ESL182" s="205"/>
      <c r="ESM182" s="70"/>
      <c r="ESN182" s="87"/>
      <c r="ESO182" s="255"/>
      <c r="ESP182" s="126"/>
      <c r="ESQ182" s="84"/>
      <c r="ESR182" s="4"/>
      <c r="ESS182" s="4"/>
      <c r="EST182" s="4"/>
      <c r="ESU182" s="4"/>
      <c r="ESV182" s="205"/>
      <c r="ESW182" s="70"/>
      <c r="ESX182" s="87"/>
      <c r="ESY182" s="255"/>
      <c r="ESZ182" s="126"/>
      <c r="ETA182" s="84"/>
      <c r="ETB182" s="4"/>
      <c r="ETC182" s="4"/>
      <c r="ETD182" s="4"/>
      <c r="ETE182" s="4"/>
      <c r="ETF182" s="205"/>
      <c r="ETG182" s="70"/>
      <c r="ETH182" s="87"/>
      <c r="ETI182" s="255"/>
      <c r="ETJ182" s="126"/>
      <c r="ETK182" s="84"/>
      <c r="ETL182" s="4"/>
      <c r="ETM182" s="4"/>
      <c r="ETN182" s="4"/>
      <c r="ETO182" s="4"/>
      <c r="ETP182" s="205"/>
      <c r="ETQ182" s="70"/>
      <c r="ETR182" s="87"/>
      <c r="ETS182" s="255"/>
      <c r="ETT182" s="126"/>
      <c r="ETU182" s="84"/>
      <c r="ETV182" s="4"/>
      <c r="ETW182" s="4"/>
      <c r="ETX182" s="4"/>
      <c r="ETY182" s="4"/>
      <c r="ETZ182" s="205"/>
      <c r="EUA182" s="70"/>
      <c r="EUB182" s="87"/>
      <c r="EUC182" s="255"/>
      <c r="EUD182" s="126"/>
      <c r="EUE182" s="84"/>
      <c r="EUF182" s="4"/>
      <c r="EUG182" s="4"/>
      <c r="EUH182" s="4"/>
      <c r="EUI182" s="4"/>
      <c r="EUJ182" s="205"/>
      <c r="EUK182" s="70"/>
      <c r="EUL182" s="87"/>
      <c r="EUM182" s="255"/>
      <c r="EUN182" s="126"/>
      <c r="EUO182" s="84"/>
      <c r="EUP182" s="4"/>
      <c r="EUQ182" s="4"/>
      <c r="EUR182" s="4"/>
      <c r="EUS182" s="4"/>
      <c r="EUT182" s="205"/>
      <c r="EUU182" s="70"/>
      <c r="EUV182" s="87"/>
      <c r="EUW182" s="255"/>
      <c r="EUX182" s="126"/>
      <c r="EUY182" s="84"/>
      <c r="EUZ182" s="4"/>
      <c r="EVA182" s="4"/>
      <c r="EVB182" s="4"/>
      <c r="EVC182" s="4"/>
      <c r="EVD182" s="205"/>
      <c r="EVE182" s="70"/>
      <c r="EVF182" s="87"/>
      <c r="EVG182" s="255"/>
      <c r="EVH182" s="126"/>
      <c r="EVI182" s="84"/>
      <c r="EVJ182" s="4"/>
      <c r="EVK182" s="4"/>
      <c r="EVL182" s="4"/>
      <c r="EVM182" s="4"/>
      <c r="EVN182" s="205"/>
      <c r="EVO182" s="70"/>
      <c r="EVP182" s="87"/>
      <c r="EVQ182" s="255"/>
      <c r="EVR182" s="126"/>
      <c r="EVS182" s="84"/>
      <c r="EVT182" s="4"/>
      <c r="EVU182" s="4"/>
      <c r="EVV182" s="4"/>
      <c r="EVW182" s="4"/>
      <c r="EVX182" s="205"/>
      <c r="EVY182" s="70"/>
      <c r="EVZ182" s="87"/>
      <c r="EWA182" s="255"/>
      <c r="EWB182" s="126"/>
      <c r="EWC182" s="84"/>
      <c r="EWD182" s="4"/>
      <c r="EWE182" s="4"/>
      <c r="EWF182" s="4"/>
      <c r="EWG182" s="4"/>
      <c r="EWH182" s="205"/>
      <c r="EWI182" s="70"/>
      <c r="EWJ182" s="87"/>
      <c r="EWK182" s="255"/>
      <c r="EWL182" s="126"/>
      <c r="EWM182" s="84"/>
      <c r="EWN182" s="4"/>
      <c r="EWO182" s="4"/>
      <c r="EWP182" s="4"/>
      <c r="EWQ182" s="4"/>
      <c r="EWR182" s="205"/>
      <c r="EWS182" s="70"/>
      <c r="EWT182" s="87"/>
      <c r="EWU182" s="255"/>
      <c r="EWV182" s="126"/>
      <c r="EWW182" s="84"/>
      <c r="EWX182" s="4"/>
      <c r="EWY182" s="4"/>
      <c r="EWZ182" s="4"/>
      <c r="EXA182" s="4"/>
      <c r="EXB182" s="205"/>
      <c r="EXC182" s="70"/>
      <c r="EXD182" s="87"/>
      <c r="EXE182" s="255"/>
      <c r="EXF182" s="126"/>
      <c r="EXG182" s="84"/>
      <c r="EXH182" s="4"/>
      <c r="EXI182" s="4"/>
      <c r="EXJ182" s="4"/>
      <c r="EXK182" s="4"/>
      <c r="EXL182" s="205"/>
      <c r="EXM182" s="70"/>
      <c r="EXN182" s="87"/>
      <c r="EXO182" s="255"/>
      <c r="EXP182" s="126"/>
      <c r="EXQ182" s="84"/>
      <c r="EXR182" s="4"/>
      <c r="EXS182" s="4"/>
      <c r="EXT182" s="4"/>
      <c r="EXU182" s="4"/>
      <c r="EXV182" s="205"/>
      <c r="EXW182" s="70"/>
      <c r="EXX182" s="87"/>
      <c r="EXY182" s="255"/>
      <c r="EXZ182" s="126"/>
      <c r="EYA182" s="84"/>
      <c r="EYB182" s="4"/>
      <c r="EYC182" s="4"/>
      <c r="EYD182" s="4"/>
      <c r="EYE182" s="4"/>
      <c r="EYF182" s="205"/>
      <c r="EYG182" s="70"/>
      <c r="EYH182" s="87"/>
      <c r="EYI182" s="255"/>
      <c r="EYJ182" s="126"/>
      <c r="EYK182" s="84"/>
      <c r="EYL182" s="4"/>
      <c r="EYM182" s="4"/>
      <c r="EYN182" s="4"/>
      <c r="EYO182" s="4"/>
      <c r="EYP182" s="205"/>
      <c r="EYQ182" s="70"/>
      <c r="EYR182" s="87"/>
      <c r="EYS182" s="255"/>
      <c r="EYT182" s="126"/>
      <c r="EYU182" s="84"/>
      <c r="EYV182" s="4"/>
      <c r="EYW182" s="4"/>
      <c r="EYX182" s="4"/>
      <c r="EYY182" s="4"/>
      <c r="EYZ182" s="205"/>
      <c r="EZA182" s="70"/>
      <c r="EZB182" s="87"/>
      <c r="EZC182" s="255"/>
      <c r="EZD182" s="126"/>
      <c r="EZE182" s="84"/>
      <c r="EZF182" s="4"/>
      <c r="EZG182" s="4"/>
      <c r="EZH182" s="4"/>
      <c r="EZI182" s="4"/>
      <c r="EZJ182" s="205"/>
      <c r="EZK182" s="70"/>
      <c r="EZL182" s="87"/>
      <c r="EZM182" s="255"/>
      <c r="EZN182" s="126"/>
      <c r="EZO182" s="84"/>
      <c r="EZP182" s="4"/>
      <c r="EZQ182" s="4"/>
      <c r="EZR182" s="4"/>
      <c r="EZS182" s="4"/>
      <c r="EZT182" s="205"/>
      <c r="EZU182" s="70"/>
      <c r="EZV182" s="87"/>
      <c r="EZW182" s="255"/>
      <c r="EZX182" s="126"/>
      <c r="EZY182" s="84"/>
      <c r="EZZ182" s="4"/>
      <c r="FAA182" s="4"/>
      <c r="FAB182" s="4"/>
      <c r="FAC182" s="4"/>
      <c r="FAD182" s="205"/>
      <c r="FAE182" s="70"/>
      <c r="FAF182" s="87"/>
      <c r="FAG182" s="255"/>
      <c r="FAH182" s="126"/>
      <c r="FAI182" s="84"/>
      <c r="FAJ182" s="4"/>
      <c r="FAK182" s="4"/>
      <c r="FAL182" s="4"/>
      <c r="FAM182" s="4"/>
      <c r="FAN182" s="205"/>
      <c r="FAO182" s="70"/>
      <c r="FAP182" s="87"/>
      <c r="FAQ182" s="255"/>
      <c r="FAR182" s="126"/>
      <c r="FAS182" s="84"/>
      <c r="FAT182" s="4"/>
      <c r="FAU182" s="4"/>
      <c r="FAV182" s="4"/>
      <c r="FAW182" s="4"/>
      <c r="FAX182" s="205"/>
      <c r="FAY182" s="70"/>
      <c r="FAZ182" s="87"/>
      <c r="FBA182" s="255"/>
      <c r="FBB182" s="126"/>
      <c r="FBC182" s="84"/>
      <c r="FBD182" s="4"/>
      <c r="FBE182" s="4"/>
      <c r="FBF182" s="4"/>
      <c r="FBG182" s="4"/>
      <c r="FBH182" s="205"/>
      <c r="FBI182" s="70"/>
      <c r="FBJ182" s="87"/>
      <c r="FBK182" s="255"/>
      <c r="FBL182" s="126"/>
      <c r="FBM182" s="84"/>
      <c r="FBN182" s="4"/>
      <c r="FBO182" s="4"/>
      <c r="FBP182" s="4"/>
      <c r="FBQ182" s="4"/>
      <c r="FBR182" s="205"/>
      <c r="FBS182" s="70"/>
      <c r="FBT182" s="87"/>
      <c r="FBU182" s="255"/>
      <c r="FBV182" s="126"/>
      <c r="FBW182" s="84"/>
      <c r="FBX182" s="4"/>
      <c r="FBY182" s="4"/>
      <c r="FBZ182" s="4"/>
      <c r="FCA182" s="4"/>
      <c r="FCB182" s="205"/>
      <c r="FCC182" s="70"/>
      <c r="FCD182" s="87"/>
      <c r="FCE182" s="255"/>
      <c r="FCF182" s="126"/>
      <c r="FCG182" s="84"/>
      <c r="FCH182" s="4"/>
      <c r="FCI182" s="4"/>
      <c r="FCJ182" s="4"/>
      <c r="FCK182" s="4"/>
      <c r="FCL182" s="205"/>
      <c r="FCM182" s="70"/>
      <c r="FCN182" s="87"/>
      <c r="FCO182" s="255"/>
      <c r="FCP182" s="126"/>
      <c r="FCQ182" s="84"/>
      <c r="FCR182" s="4"/>
      <c r="FCS182" s="4"/>
      <c r="FCT182" s="4"/>
      <c r="FCU182" s="4"/>
      <c r="FCV182" s="205"/>
      <c r="FCW182" s="70"/>
      <c r="FCX182" s="87"/>
      <c r="FCY182" s="255"/>
      <c r="FCZ182" s="126"/>
      <c r="FDA182" s="84"/>
      <c r="FDB182" s="4"/>
      <c r="FDC182" s="4"/>
      <c r="FDD182" s="4"/>
      <c r="FDE182" s="4"/>
      <c r="FDF182" s="205"/>
      <c r="FDG182" s="70"/>
      <c r="FDH182" s="87"/>
      <c r="FDI182" s="255"/>
      <c r="FDJ182" s="126"/>
      <c r="FDK182" s="84"/>
      <c r="FDL182" s="4"/>
      <c r="FDM182" s="4"/>
      <c r="FDN182" s="4"/>
      <c r="FDO182" s="4"/>
      <c r="FDP182" s="205"/>
      <c r="FDQ182" s="70"/>
      <c r="FDR182" s="87"/>
      <c r="FDS182" s="255"/>
      <c r="FDT182" s="126"/>
      <c r="FDU182" s="84"/>
      <c r="FDV182" s="4"/>
      <c r="FDW182" s="4"/>
      <c r="FDX182" s="4"/>
      <c r="FDY182" s="4"/>
      <c r="FDZ182" s="205"/>
      <c r="FEA182" s="70"/>
      <c r="FEB182" s="87"/>
      <c r="FEC182" s="255"/>
      <c r="FED182" s="126"/>
      <c r="FEE182" s="84"/>
      <c r="FEF182" s="4"/>
      <c r="FEG182" s="4"/>
      <c r="FEH182" s="4"/>
      <c r="FEI182" s="4"/>
      <c r="FEJ182" s="205"/>
      <c r="FEK182" s="70"/>
      <c r="FEL182" s="87"/>
      <c r="FEM182" s="255"/>
      <c r="FEN182" s="126"/>
      <c r="FEO182" s="84"/>
      <c r="FEP182" s="4"/>
      <c r="FEQ182" s="4"/>
      <c r="FER182" s="4"/>
      <c r="FES182" s="4"/>
      <c r="FET182" s="205"/>
      <c r="FEU182" s="70"/>
      <c r="FEV182" s="87"/>
      <c r="FEW182" s="255"/>
      <c r="FEX182" s="126"/>
      <c r="FEY182" s="84"/>
      <c r="FEZ182" s="4"/>
      <c r="FFA182" s="4"/>
      <c r="FFB182" s="4"/>
      <c r="FFC182" s="4"/>
      <c r="FFD182" s="205"/>
      <c r="FFE182" s="70"/>
      <c r="FFF182" s="87"/>
      <c r="FFG182" s="255"/>
      <c r="FFH182" s="126"/>
      <c r="FFI182" s="84"/>
      <c r="FFJ182" s="4"/>
      <c r="FFK182" s="4"/>
      <c r="FFL182" s="4"/>
      <c r="FFM182" s="4"/>
      <c r="FFN182" s="205"/>
      <c r="FFO182" s="70"/>
      <c r="FFP182" s="87"/>
      <c r="FFQ182" s="255"/>
      <c r="FFR182" s="126"/>
      <c r="FFS182" s="84"/>
      <c r="FFT182" s="4"/>
      <c r="FFU182" s="4"/>
      <c r="FFV182" s="4"/>
      <c r="FFW182" s="4"/>
      <c r="FFX182" s="205"/>
      <c r="FFY182" s="70"/>
      <c r="FFZ182" s="87"/>
      <c r="FGA182" s="255"/>
      <c r="FGB182" s="126"/>
      <c r="FGC182" s="84"/>
      <c r="FGD182" s="4"/>
      <c r="FGE182" s="4"/>
      <c r="FGF182" s="4"/>
      <c r="FGG182" s="4"/>
      <c r="FGH182" s="205"/>
      <c r="FGI182" s="70"/>
      <c r="FGJ182" s="87"/>
      <c r="FGK182" s="255"/>
      <c r="FGL182" s="126"/>
      <c r="FGM182" s="84"/>
      <c r="FGN182" s="4"/>
      <c r="FGO182" s="4"/>
      <c r="FGP182" s="4"/>
      <c r="FGQ182" s="4"/>
      <c r="FGR182" s="205"/>
      <c r="FGS182" s="70"/>
      <c r="FGT182" s="87"/>
      <c r="FGU182" s="255"/>
      <c r="FGV182" s="126"/>
      <c r="FGW182" s="84"/>
      <c r="FGX182" s="4"/>
      <c r="FGY182" s="4"/>
      <c r="FGZ182" s="4"/>
      <c r="FHA182" s="4"/>
      <c r="FHB182" s="205"/>
      <c r="FHC182" s="70"/>
      <c r="FHD182" s="87"/>
      <c r="FHE182" s="255"/>
      <c r="FHF182" s="126"/>
      <c r="FHG182" s="84"/>
      <c r="FHH182" s="4"/>
      <c r="FHI182" s="4"/>
      <c r="FHJ182" s="4"/>
      <c r="FHK182" s="4"/>
      <c r="FHL182" s="205"/>
      <c r="FHM182" s="70"/>
      <c r="FHN182" s="87"/>
      <c r="FHO182" s="255"/>
      <c r="FHP182" s="126"/>
      <c r="FHQ182" s="84"/>
      <c r="FHR182" s="4"/>
      <c r="FHS182" s="4"/>
      <c r="FHT182" s="4"/>
      <c r="FHU182" s="4"/>
      <c r="FHV182" s="205"/>
      <c r="FHW182" s="70"/>
      <c r="FHX182" s="87"/>
      <c r="FHY182" s="255"/>
      <c r="FHZ182" s="126"/>
      <c r="FIA182" s="84"/>
      <c r="FIB182" s="4"/>
      <c r="FIC182" s="4"/>
      <c r="FID182" s="4"/>
      <c r="FIE182" s="4"/>
      <c r="FIF182" s="205"/>
      <c r="FIG182" s="70"/>
      <c r="FIH182" s="87"/>
      <c r="FII182" s="255"/>
      <c r="FIJ182" s="126"/>
      <c r="FIK182" s="84"/>
      <c r="FIL182" s="4"/>
      <c r="FIM182" s="4"/>
      <c r="FIN182" s="4"/>
      <c r="FIO182" s="4"/>
      <c r="FIP182" s="205"/>
      <c r="FIQ182" s="70"/>
      <c r="FIR182" s="87"/>
      <c r="FIS182" s="255"/>
      <c r="FIT182" s="126"/>
      <c r="FIU182" s="84"/>
      <c r="FIV182" s="4"/>
      <c r="FIW182" s="4"/>
      <c r="FIX182" s="4"/>
      <c r="FIY182" s="4"/>
      <c r="FIZ182" s="205"/>
      <c r="FJA182" s="70"/>
      <c r="FJB182" s="87"/>
      <c r="FJC182" s="255"/>
      <c r="FJD182" s="126"/>
      <c r="FJE182" s="84"/>
      <c r="FJF182" s="4"/>
      <c r="FJG182" s="4"/>
      <c r="FJH182" s="4"/>
      <c r="FJI182" s="4"/>
      <c r="FJJ182" s="205"/>
      <c r="FJK182" s="70"/>
      <c r="FJL182" s="87"/>
      <c r="FJM182" s="255"/>
      <c r="FJN182" s="126"/>
      <c r="FJO182" s="84"/>
      <c r="FJP182" s="4"/>
      <c r="FJQ182" s="4"/>
      <c r="FJR182" s="4"/>
      <c r="FJS182" s="4"/>
      <c r="FJT182" s="205"/>
      <c r="FJU182" s="70"/>
      <c r="FJV182" s="87"/>
      <c r="FJW182" s="255"/>
      <c r="FJX182" s="126"/>
      <c r="FJY182" s="84"/>
      <c r="FJZ182" s="4"/>
      <c r="FKA182" s="4"/>
      <c r="FKB182" s="4"/>
      <c r="FKC182" s="4"/>
      <c r="FKD182" s="205"/>
      <c r="FKE182" s="70"/>
      <c r="FKF182" s="87"/>
      <c r="FKG182" s="255"/>
      <c r="FKH182" s="126"/>
      <c r="FKI182" s="84"/>
      <c r="FKJ182" s="4"/>
      <c r="FKK182" s="4"/>
      <c r="FKL182" s="4"/>
      <c r="FKM182" s="4"/>
      <c r="FKN182" s="205"/>
      <c r="FKO182" s="70"/>
      <c r="FKP182" s="87"/>
      <c r="FKQ182" s="255"/>
      <c r="FKR182" s="126"/>
      <c r="FKS182" s="84"/>
      <c r="FKT182" s="4"/>
      <c r="FKU182" s="4"/>
      <c r="FKV182" s="4"/>
      <c r="FKW182" s="4"/>
      <c r="FKX182" s="205"/>
      <c r="FKY182" s="70"/>
      <c r="FKZ182" s="87"/>
      <c r="FLA182" s="255"/>
      <c r="FLB182" s="126"/>
      <c r="FLC182" s="84"/>
      <c r="FLD182" s="4"/>
      <c r="FLE182" s="4"/>
      <c r="FLF182" s="4"/>
      <c r="FLG182" s="4"/>
      <c r="FLH182" s="205"/>
      <c r="FLI182" s="70"/>
      <c r="FLJ182" s="87"/>
      <c r="FLK182" s="255"/>
      <c r="FLL182" s="126"/>
      <c r="FLM182" s="84"/>
      <c r="FLN182" s="4"/>
      <c r="FLO182" s="4"/>
      <c r="FLP182" s="4"/>
      <c r="FLQ182" s="4"/>
      <c r="FLR182" s="205"/>
      <c r="FLS182" s="70"/>
      <c r="FLT182" s="87"/>
      <c r="FLU182" s="255"/>
      <c r="FLV182" s="126"/>
      <c r="FLW182" s="84"/>
      <c r="FLX182" s="4"/>
      <c r="FLY182" s="4"/>
      <c r="FLZ182" s="4"/>
      <c r="FMA182" s="4"/>
      <c r="FMB182" s="205"/>
      <c r="FMC182" s="70"/>
      <c r="FMD182" s="87"/>
      <c r="FME182" s="255"/>
      <c r="FMF182" s="126"/>
      <c r="FMG182" s="84"/>
      <c r="FMH182" s="4"/>
      <c r="FMI182" s="4"/>
      <c r="FMJ182" s="4"/>
      <c r="FMK182" s="4"/>
      <c r="FML182" s="205"/>
      <c r="FMM182" s="70"/>
      <c r="FMN182" s="87"/>
      <c r="FMO182" s="255"/>
      <c r="FMP182" s="126"/>
      <c r="FMQ182" s="84"/>
      <c r="FMR182" s="4"/>
      <c r="FMS182" s="4"/>
      <c r="FMT182" s="4"/>
      <c r="FMU182" s="4"/>
      <c r="FMV182" s="205"/>
      <c r="FMW182" s="70"/>
      <c r="FMX182" s="87"/>
      <c r="FMY182" s="255"/>
      <c r="FMZ182" s="126"/>
      <c r="FNA182" s="84"/>
      <c r="FNB182" s="4"/>
      <c r="FNC182" s="4"/>
      <c r="FND182" s="4"/>
      <c r="FNE182" s="4"/>
      <c r="FNF182" s="205"/>
      <c r="FNG182" s="70"/>
      <c r="FNH182" s="87"/>
      <c r="FNI182" s="255"/>
      <c r="FNJ182" s="126"/>
      <c r="FNK182" s="84"/>
      <c r="FNL182" s="4"/>
      <c r="FNM182" s="4"/>
      <c r="FNN182" s="4"/>
      <c r="FNO182" s="4"/>
      <c r="FNP182" s="205"/>
      <c r="FNQ182" s="70"/>
      <c r="FNR182" s="87"/>
      <c r="FNS182" s="255"/>
      <c r="FNT182" s="126"/>
      <c r="FNU182" s="84"/>
      <c r="FNV182" s="4"/>
      <c r="FNW182" s="4"/>
      <c r="FNX182" s="4"/>
      <c r="FNY182" s="4"/>
      <c r="FNZ182" s="205"/>
      <c r="FOA182" s="70"/>
      <c r="FOB182" s="87"/>
      <c r="FOC182" s="255"/>
      <c r="FOD182" s="126"/>
      <c r="FOE182" s="84"/>
      <c r="FOF182" s="4"/>
      <c r="FOG182" s="4"/>
      <c r="FOH182" s="4"/>
      <c r="FOI182" s="4"/>
      <c r="FOJ182" s="205"/>
      <c r="FOK182" s="70"/>
      <c r="FOL182" s="87"/>
      <c r="FOM182" s="255"/>
      <c r="FON182" s="126"/>
      <c r="FOO182" s="84"/>
      <c r="FOP182" s="4"/>
      <c r="FOQ182" s="4"/>
      <c r="FOR182" s="4"/>
      <c r="FOS182" s="4"/>
      <c r="FOT182" s="205"/>
      <c r="FOU182" s="70"/>
      <c r="FOV182" s="87"/>
      <c r="FOW182" s="255"/>
      <c r="FOX182" s="126"/>
      <c r="FOY182" s="84"/>
      <c r="FOZ182" s="4"/>
      <c r="FPA182" s="4"/>
      <c r="FPB182" s="4"/>
      <c r="FPC182" s="4"/>
      <c r="FPD182" s="205"/>
      <c r="FPE182" s="70"/>
      <c r="FPF182" s="87"/>
      <c r="FPG182" s="255"/>
      <c r="FPH182" s="126"/>
      <c r="FPI182" s="84"/>
      <c r="FPJ182" s="4"/>
      <c r="FPK182" s="4"/>
      <c r="FPL182" s="4"/>
      <c r="FPM182" s="4"/>
      <c r="FPN182" s="205"/>
      <c r="FPO182" s="70"/>
      <c r="FPP182" s="87"/>
      <c r="FPQ182" s="255"/>
      <c r="FPR182" s="126"/>
      <c r="FPS182" s="84"/>
      <c r="FPT182" s="4"/>
      <c r="FPU182" s="4"/>
      <c r="FPV182" s="4"/>
      <c r="FPW182" s="4"/>
      <c r="FPX182" s="205"/>
      <c r="FPY182" s="70"/>
      <c r="FPZ182" s="87"/>
      <c r="FQA182" s="255"/>
      <c r="FQB182" s="126"/>
      <c r="FQC182" s="84"/>
      <c r="FQD182" s="4"/>
      <c r="FQE182" s="4"/>
      <c r="FQF182" s="4"/>
      <c r="FQG182" s="4"/>
      <c r="FQH182" s="205"/>
      <c r="FQI182" s="70"/>
      <c r="FQJ182" s="87"/>
      <c r="FQK182" s="255"/>
      <c r="FQL182" s="126"/>
      <c r="FQM182" s="84"/>
      <c r="FQN182" s="4"/>
      <c r="FQO182" s="4"/>
      <c r="FQP182" s="4"/>
      <c r="FQQ182" s="4"/>
      <c r="FQR182" s="205"/>
      <c r="FQS182" s="70"/>
      <c r="FQT182" s="87"/>
      <c r="FQU182" s="255"/>
      <c r="FQV182" s="126"/>
      <c r="FQW182" s="84"/>
      <c r="FQX182" s="4"/>
      <c r="FQY182" s="4"/>
      <c r="FQZ182" s="4"/>
      <c r="FRA182" s="4"/>
      <c r="FRB182" s="205"/>
      <c r="FRC182" s="70"/>
      <c r="FRD182" s="87"/>
      <c r="FRE182" s="255"/>
      <c r="FRF182" s="126"/>
      <c r="FRG182" s="84"/>
      <c r="FRH182" s="4"/>
      <c r="FRI182" s="4"/>
      <c r="FRJ182" s="4"/>
      <c r="FRK182" s="4"/>
      <c r="FRL182" s="205"/>
      <c r="FRM182" s="70"/>
      <c r="FRN182" s="87"/>
      <c r="FRO182" s="255"/>
      <c r="FRP182" s="126"/>
      <c r="FRQ182" s="84"/>
      <c r="FRR182" s="4"/>
      <c r="FRS182" s="4"/>
      <c r="FRT182" s="4"/>
      <c r="FRU182" s="4"/>
      <c r="FRV182" s="205"/>
      <c r="FRW182" s="70"/>
      <c r="FRX182" s="87"/>
      <c r="FRY182" s="255"/>
      <c r="FRZ182" s="126"/>
      <c r="FSA182" s="84"/>
      <c r="FSB182" s="4"/>
      <c r="FSC182" s="4"/>
      <c r="FSD182" s="4"/>
      <c r="FSE182" s="4"/>
      <c r="FSF182" s="205"/>
      <c r="FSG182" s="70"/>
      <c r="FSH182" s="87"/>
      <c r="FSI182" s="255"/>
      <c r="FSJ182" s="126"/>
      <c r="FSK182" s="84"/>
      <c r="FSL182" s="4"/>
      <c r="FSM182" s="4"/>
      <c r="FSN182" s="4"/>
      <c r="FSO182" s="4"/>
      <c r="FSP182" s="205"/>
      <c r="FSQ182" s="70"/>
      <c r="FSR182" s="87"/>
      <c r="FSS182" s="255"/>
      <c r="FST182" s="126"/>
      <c r="FSU182" s="84"/>
      <c r="FSV182" s="4"/>
      <c r="FSW182" s="4"/>
      <c r="FSX182" s="4"/>
      <c r="FSY182" s="4"/>
      <c r="FSZ182" s="205"/>
      <c r="FTA182" s="70"/>
      <c r="FTB182" s="87"/>
      <c r="FTC182" s="255"/>
      <c r="FTD182" s="126"/>
      <c r="FTE182" s="84"/>
      <c r="FTF182" s="4"/>
      <c r="FTG182" s="4"/>
      <c r="FTH182" s="4"/>
      <c r="FTI182" s="4"/>
      <c r="FTJ182" s="205"/>
      <c r="FTK182" s="70"/>
      <c r="FTL182" s="87"/>
      <c r="FTM182" s="255"/>
      <c r="FTN182" s="126"/>
      <c r="FTO182" s="84"/>
      <c r="FTP182" s="4"/>
      <c r="FTQ182" s="4"/>
      <c r="FTR182" s="4"/>
      <c r="FTS182" s="4"/>
      <c r="FTT182" s="205"/>
      <c r="FTU182" s="70"/>
      <c r="FTV182" s="87"/>
      <c r="FTW182" s="255"/>
      <c r="FTX182" s="126"/>
      <c r="FTY182" s="84"/>
      <c r="FTZ182" s="4"/>
      <c r="FUA182" s="4"/>
      <c r="FUB182" s="4"/>
      <c r="FUC182" s="4"/>
      <c r="FUD182" s="205"/>
      <c r="FUE182" s="70"/>
      <c r="FUF182" s="87"/>
      <c r="FUG182" s="255"/>
      <c r="FUH182" s="126"/>
      <c r="FUI182" s="84"/>
      <c r="FUJ182" s="4"/>
      <c r="FUK182" s="4"/>
      <c r="FUL182" s="4"/>
      <c r="FUM182" s="4"/>
      <c r="FUN182" s="205"/>
      <c r="FUO182" s="70"/>
      <c r="FUP182" s="87"/>
      <c r="FUQ182" s="255"/>
      <c r="FUR182" s="126"/>
      <c r="FUS182" s="84"/>
      <c r="FUT182" s="4"/>
      <c r="FUU182" s="4"/>
      <c r="FUV182" s="4"/>
      <c r="FUW182" s="4"/>
      <c r="FUX182" s="205"/>
      <c r="FUY182" s="70"/>
      <c r="FUZ182" s="87"/>
      <c r="FVA182" s="255"/>
      <c r="FVB182" s="126"/>
      <c r="FVC182" s="84"/>
      <c r="FVD182" s="4"/>
      <c r="FVE182" s="4"/>
      <c r="FVF182" s="4"/>
      <c r="FVG182" s="4"/>
      <c r="FVH182" s="205"/>
      <c r="FVI182" s="70"/>
      <c r="FVJ182" s="87"/>
      <c r="FVK182" s="255"/>
      <c r="FVL182" s="126"/>
      <c r="FVM182" s="84"/>
      <c r="FVN182" s="4"/>
      <c r="FVO182" s="4"/>
      <c r="FVP182" s="4"/>
      <c r="FVQ182" s="4"/>
      <c r="FVR182" s="205"/>
      <c r="FVS182" s="70"/>
      <c r="FVT182" s="87"/>
      <c r="FVU182" s="255"/>
      <c r="FVV182" s="126"/>
      <c r="FVW182" s="84"/>
      <c r="FVX182" s="4"/>
      <c r="FVY182" s="4"/>
      <c r="FVZ182" s="4"/>
      <c r="FWA182" s="4"/>
      <c r="FWB182" s="205"/>
      <c r="FWC182" s="70"/>
      <c r="FWD182" s="87"/>
      <c r="FWE182" s="255"/>
      <c r="FWF182" s="126"/>
      <c r="FWG182" s="84"/>
      <c r="FWH182" s="4"/>
      <c r="FWI182" s="4"/>
      <c r="FWJ182" s="4"/>
      <c r="FWK182" s="4"/>
      <c r="FWL182" s="205"/>
      <c r="FWM182" s="70"/>
      <c r="FWN182" s="87"/>
      <c r="FWO182" s="255"/>
      <c r="FWP182" s="126"/>
      <c r="FWQ182" s="84"/>
      <c r="FWR182" s="4"/>
      <c r="FWS182" s="4"/>
      <c r="FWT182" s="4"/>
      <c r="FWU182" s="4"/>
      <c r="FWV182" s="205"/>
      <c r="FWW182" s="70"/>
      <c r="FWX182" s="87"/>
      <c r="FWY182" s="255"/>
      <c r="FWZ182" s="126"/>
      <c r="FXA182" s="84"/>
      <c r="FXB182" s="4"/>
      <c r="FXC182" s="4"/>
      <c r="FXD182" s="4"/>
      <c r="FXE182" s="4"/>
      <c r="FXF182" s="205"/>
      <c r="FXG182" s="70"/>
      <c r="FXH182" s="87"/>
      <c r="FXI182" s="255"/>
      <c r="FXJ182" s="126"/>
      <c r="FXK182" s="84"/>
      <c r="FXL182" s="4"/>
      <c r="FXM182" s="4"/>
      <c r="FXN182" s="4"/>
      <c r="FXO182" s="4"/>
      <c r="FXP182" s="205"/>
      <c r="FXQ182" s="70"/>
      <c r="FXR182" s="87"/>
      <c r="FXS182" s="255"/>
      <c r="FXT182" s="126"/>
      <c r="FXU182" s="84"/>
      <c r="FXV182" s="4"/>
      <c r="FXW182" s="4"/>
      <c r="FXX182" s="4"/>
      <c r="FXY182" s="4"/>
      <c r="FXZ182" s="205"/>
      <c r="FYA182" s="70"/>
      <c r="FYB182" s="87"/>
      <c r="FYC182" s="255"/>
      <c r="FYD182" s="126"/>
      <c r="FYE182" s="84"/>
      <c r="FYF182" s="4"/>
      <c r="FYG182" s="4"/>
      <c r="FYH182" s="4"/>
      <c r="FYI182" s="4"/>
      <c r="FYJ182" s="205"/>
      <c r="FYK182" s="70"/>
      <c r="FYL182" s="87"/>
      <c r="FYM182" s="255"/>
      <c r="FYN182" s="126"/>
      <c r="FYO182" s="84"/>
      <c r="FYP182" s="4"/>
      <c r="FYQ182" s="4"/>
      <c r="FYR182" s="4"/>
      <c r="FYS182" s="4"/>
      <c r="FYT182" s="205"/>
      <c r="FYU182" s="70"/>
      <c r="FYV182" s="87"/>
      <c r="FYW182" s="255"/>
      <c r="FYX182" s="126"/>
      <c r="FYY182" s="84"/>
      <c r="FYZ182" s="4"/>
      <c r="FZA182" s="4"/>
      <c r="FZB182" s="4"/>
      <c r="FZC182" s="4"/>
      <c r="FZD182" s="205"/>
      <c r="FZE182" s="70"/>
      <c r="FZF182" s="87"/>
      <c r="FZG182" s="255"/>
      <c r="FZH182" s="126"/>
      <c r="FZI182" s="84"/>
      <c r="FZJ182" s="4"/>
      <c r="FZK182" s="4"/>
      <c r="FZL182" s="4"/>
      <c r="FZM182" s="4"/>
      <c r="FZN182" s="205"/>
      <c r="FZO182" s="70"/>
      <c r="FZP182" s="87"/>
      <c r="FZQ182" s="255"/>
      <c r="FZR182" s="126"/>
      <c r="FZS182" s="84"/>
      <c r="FZT182" s="4"/>
      <c r="FZU182" s="4"/>
      <c r="FZV182" s="4"/>
      <c r="FZW182" s="4"/>
      <c r="FZX182" s="205"/>
      <c r="FZY182" s="70"/>
      <c r="FZZ182" s="87"/>
      <c r="GAA182" s="255"/>
      <c r="GAB182" s="126"/>
      <c r="GAC182" s="84"/>
      <c r="GAD182" s="4"/>
      <c r="GAE182" s="4"/>
      <c r="GAF182" s="4"/>
      <c r="GAG182" s="4"/>
      <c r="GAH182" s="205"/>
      <c r="GAI182" s="70"/>
      <c r="GAJ182" s="87"/>
      <c r="GAK182" s="255"/>
      <c r="GAL182" s="126"/>
      <c r="GAM182" s="84"/>
      <c r="GAN182" s="4"/>
      <c r="GAO182" s="4"/>
      <c r="GAP182" s="4"/>
      <c r="GAQ182" s="4"/>
      <c r="GAR182" s="205"/>
      <c r="GAS182" s="70"/>
      <c r="GAT182" s="87"/>
      <c r="GAU182" s="255"/>
      <c r="GAV182" s="126"/>
      <c r="GAW182" s="84"/>
      <c r="GAX182" s="4"/>
      <c r="GAY182" s="4"/>
      <c r="GAZ182" s="4"/>
      <c r="GBA182" s="4"/>
      <c r="GBB182" s="205"/>
      <c r="GBC182" s="70"/>
      <c r="GBD182" s="87"/>
      <c r="GBE182" s="255"/>
      <c r="GBF182" s="126"/>
      <c r="GBG182" s="84"/>
      <c r="GBH182" s="4"/>
      <c r="GBI182" s="4"/>
      <c r="GBJ182" s="4"/>
      <c r="GBK182" s="4"/>
      <c r="GBL182" s="205"/>
      <c r="GBM182" s="70"/>
      <c r="GBN182" s="87"/>
      <c r="GBO182" s="255"/>
      <c r="GBP182" s="126"/>
      <c r="GBQ182" s="84"/>
      <c r="GBR182" s="4"/>
      <c r="GBS182" s="4"/>
      <c r="GBT182" s="4"/>
      <c r="GBU182" s="4"/>
      <c r="GBV182" s="205"/>
      <c r="GBW182" s="70"/>
      <c r="GBX182" s="87"/>
      <c r="GBY182" s="255"/>
      <c r="GBZ182" s="126"/>
      <c r="GCA182" s="84"/>
      <c r="GCB182" s="4"/>
      <c r="GCC182" s="4"/>
      <c r="GCD182" s="4"/>
      <c r="GCE182" s="4"/>
      <c r="GCF182" s="205"/>
      <c r="GCG182" s="70"/>
      <c r="GCH182" s="87"/>
      <c r="GCI182" s="255"/>
      <c r="GCJ182" s="126"/>
      <c r="GCK182" s="84"/>
      <c r="GCL182" s="4"/>
      <c r="GCM182" s="4"/>
      <c r="GCN182" s="4"/>
      <c r="GCO182" s="4"/>
      <c r="GCP182" s="205"/>
      <c r="GCQ182" s="70"/>
      <c r="GCR182" s="87"/>
      <c r="GCS182" s="255"/>
      <c r="GCT182" s="126"/>
      <c r="GCU182" s="84"/>
      <c r="GCV182" s="4"/>
      <c r="GCW182" s="4"/>
      <c r="GCX182" s="4"/>
      <c r="GCY182" s="4"/>
      <c r="GCZ182" s="205"/>
      <c r="GDA182" s="70"/>
      <c r="GDB182" s="87"/>
      <c r="GDC182" s="255"/>
      <c r="GDD182" s="126"/>
      <c r="GDE182" s="84"/>
      <c r="GDF182" s="4"/>
      <c r="GDG182" s="4"/>
      <c r="GDH182" s="4"/>
      <c r="GDI182" s="4"/>
      <c r="GDJ182" s="205"/>
      <c r="GDK182" s="70"/>
      <c r="GDL182" s="87"/>
      <c r="GDM182" s="255"/>
      <c r="GDN182" s="126"/>
      <c r="GDO182" s="84"/>
      <c r="GDP182" s="4"/>
      <c r="GDQ182" s="4"/>
      <c r="GDR182" s="4"/>
      <c r="GDS182" s="4"/>
      <c r="GDT182" s="205"/>
      <c r="GDU182" s="70"/>
      <c r="GDV182" s="87"/>
      <c r="GDW182" s="255"/>
      <c r="GDX182" s="126"/>
      <c r="GDY182" s="84"/>
      <c r="GDZ182" s="4"/>
      <c r="GEA182" s="4"/>
      <c r="GEB182" s="4"/>
      <c r="GEC182" s="4"/>
      <c r="GED182" s="205"/>
      <c r="GEE182" s="70"/>
      <c r="GEF182" s="87"/>
      <c r="GEG182" s="255"/>
      <c r="GEH182" s="126"/>
      <c r="GEI182" s="84"/>
      <c r="GEJ182" s="4"/>
      <c r="GEK182" s="4"/>
      <c r="GEL182" s="4"/>
      <c r="GEM182" s="4"/>
      <c r="GEN182" s="205"/>
      <c r="GEO182" s="70"/>
      <c r="GEP182" s="87"/>
      <c r="GEQ182" s="255"/>
      <c r="GER182" s="126"/>
      <c r="GES182" s="84"/>
      <c r="GET182" s="4"/>
      <c r="GEU182" s="4"/>
      <c r="GEV182" s="4"/>
      <c r="GEW182" s="4"/>
      <c r="GEX182" s="205"/>
      <c r="GEY182" s="70"/>
      <c r="GEZ182" s="87"/>
      <c r="GFA182" s="255"/>
      <c r="GFB182" s="126"/>
      <c r="GFC182" s="84"/>
      <c r="GFD182" s="4"/>
      <c r="GFE182" s="4"/>
      <c r="GFF182" s="4"/>
      <c r="GFG182" s="4"/>
      <c r="GFH182" s="205"/>
      <c r="GFI182" s="70"/>
      <c r="GFJ182" s="87"/>
      <c r="GFK182" s="255"/>
      <c r="GFL182" s="126"/>
      <c r="GFM182" s="84"/>
      <c r="GFN182" s="4"/>
      <c r="GFO182" s="4"/>
      <c r="GFP182" s="4"/>
      <c r="GFQ182" s="4"/>
      <c r="GFR182" s="205"/>
      <c r="GFS182" s="70"/>
      <c r="GFT182" s="87"/>
      <c r="GFU182" s="255"/>
      <c r="GFV182" s="126"/>
      <c r="GFW182" s="84"/>
      <c r="GFX182" s="4"/>
      <c r="GFY182" s="4"/>
      <c r="GFZ182" s="4"/>
      <c r="GGA182" s="4"/>
      <c r="GGB182" s="205"/>
      <c r="GGC182" s="70"/>
      <c r="GGD182" s="87"/>
      <c r="GGE182" s="255"/>
      <c r="GGF182" s="126"/>
      <c r="GGG182" s="84"/>
      <c r="GGH182" s="4"/>
      <c r="GGI182" s="4"/>
      <c r="GGJ182" s="4"/>
      <c r="GGK182" s="4"/>
      <c r="GGL182" s="205"/>
      <c r="GGM182" s="70"/>
      <c r="GGN182" s="87"/>
      <c r="GGO182" s="255"/>
      <c r="GGP182" s="126"/>
      <c r="GGQ182" s="84"/>
      <c r="GGR182" s="4"/>
      <c r="GGS182" s="4"/>
      <c r="GGT182" s="4"/>
      <c r="GGU182" s="4"/>
      <c r="GGV182" s="205"/>
      <c r="GGW182" s="70"/>
      <c r="GGX182" s="87"/>
      <c r="GGY182" s="255"/>
      <c r="GGZ182" s="126"/>
      <c r="GHA182" s="84"/>
      <c r="GHB182" s="4"/>
      <c r="GHC182" s="4"/>
      <c r="GHD182" s="4"/>
      <c r="GHE182" s="4"/>
      <c r="GHF182" s="205"/>
      <c r="GHG182" s="70"/>
      <c r="GHH182" s="87"/>
      <c r="GHI182" s="255"/>
      <c r="GHJ182" s="126"/>
      <c r="GHK182" s="84"/>
      <c r="GHL182" s="4"/>
      <c r="GHM182" s="4"/>
      <c r="GHN182" s="4"/>
      <c r="GHO182" s="4"/>
      <c r="GHP182" s="205"/>
      <c r="GHQ182" s="70"/>
      <c r="GHR182" s="87"/>
      <c r="GHS182" s="255"/>
      <c r="GHT182" s="126"/>
      <c r="GHU182" s="84"/>
      <c r="GHV182" s="4"/>
      <c r="GHW182" s="4"/>
      <c r="GHX182" s="4"/>
      <c r="GHY182" s="4"/>
      <c r="GHZ182" s="205"/>
      <c r="GIA182" s="70"/>
      <c r="GIB182" s="87"/>
      <c r="GIC182" s="255"/>
      <c r="GID182" s="126"/>
      <c r="GIE182" s="84"/>
      <c r="GIF182" s="4"/>
      <c r="GIG182" s="4"/>
      <c r="GIH182" s="4"/>
      <c r="GII182" s="4"/>
      <c r="GIJ182" s="205"/>
      <c r="GIK182" s="70"/>
      <c r="GIL182" s="87"/>
      <c r="GIM182" s="255"/>
      <c r="GIN182" s="126"/>
      <c r="GIO182" s="84"/>
      <c r="GIP182" s="4"/>
      <c r="GIQ182" s="4"/>
      <c r="GIR182" s="4"/>
      <c r="GIS182" s="4"/>
      <c r="GIT182" s="205"/>
      <c r="GIU182" s="70"/>
      <c r="GIV182" s="87"/>
      <c r="GIW182" s="255"/>
      <c r="GIX182" s="126"/>
      <c r="GIY182" s="84"/>
      <c r="GIZ182" s="4"/>
      <c r="GJA182" s="4"/>
      <c r="GJB182" s="4"/>
      <c r="GJC182" s="4"/>
      <c r="GJD182" s="205"/>
      <c r="GJE182" s="70"/>
      <c r="GJF182" s="87"/>
      <c r="GJG182" s="255"/>
      <c r="GJH182" s="126"/>
      <c r="GJI182" s="84"/>
      <c r="GJJ182" s="4"/>
      <c r="GJK182" s="4"/>
      <c r="GJL182" s="4"/>
      <c r="GJM182" s="4"/>
      <c r="GJN182" s="205"/>
      <c r="GJO182" s="70"/>
      <c r="GJP182" s="87"/>
      <c r="GJQ182" s="255"/>
      <c r="GJR182" s="126"/>
      <c r="GJS182" s="84"/>
      <c r="GJT182" s="4"/>
      <c r="GJU182" s="4"/>
      <c r="GJV182" s="4"/>
      <c r="GJW182" s="4"/>
      <c r="GJX182" s="205"/>
      <c r="GJY182" s="70"/>
      <c r="GJZ182" s="87"/>
      <c r="GKA182" s="255"/>
      <c r="GKB182" s="126"/>
      <c r="GKC182" s="84"/>
      <c r="GKD182" s="4"/>
      <c r="GKE182" s="4"/>
      <c r="GKF182" s="4"/>
      <c r="GKG182" s="4"/>
      <c r="GKH182" s="205"/>
      <c r="GKI182" s="70"/>
      <c r="GKJ182" s="87"/>
      <c r="GKK182" s="255"/>
      <c r="GKL182" s="126"/>
      <c r="GKM182" s="84"/>
      <c r="GKN182" s="4"/>
      <c r="GKO182" s="4"/>
      <c r="GKP182" s="4"/>
      <c r="GKQ182" s="4"/>
      <c r="GKR182" s="205"/>
      <c r="GKS182" s="70"/>
      <c r="GKT182" s="87"/>
      <c r="GKU182" s="255"/>
      <c r="GKV182" s="126"/>
      <c r="GKW182" s="84"/>
      <c r="GKX182" s="4"/>
      <c r="GKY182" s="4"/>
      <c r="GKZ182" s="4"/>
      <c r="GLA182" s="4"/>
      <c r="GLB182" s="205"/>
      <c r="GLC182" s="70"/>
      <c r="GLD182" s="87"/>
      <c r="GLE182" s="255"/>
      <c r="GLF182" s="126"/>
      <c r="GLG182" s="84"/>
      <c r="GLH182" s="4"/>
      <c r="GLI182" s="4"/>
      <c r="GLJ182" s="4"/>
      <c r="GLK182" s="4"/>
      <c r="GLL182" s="205"/>
      <c r="GLM182" s="70"/>
      <c r="GLN182" s="87"/>
      <c r="GLO182" s="255"/>
      <c r="GLP182" s="126"/>
      <c r="GLQ182" s="84"/>
      <c r="GLR182" s="4"/>
      <c r="GLS182" s="4"/>
      <c r="GLT182" s="4"/>
      <c r="GLU182" s="4"/>
      <c r="GLV182" s="205"/>
      <c r="GLW182" s="70"/>
      <c r="GLX182" s="87"/>
      <c r="GLY182" s="255"/>
      <c r="GLZ182" s="126"/>
      <c r="GMA182" s="84"/>
      <c r="GMB182" s="4"/>
      <c r="GMC182" s="4"/>
      <c r="GMD182" s="4"/>
      <c r="GME182" s="4"/>
      <c r="GMF182" s="205"/>
      <c r="GMG182" s="70"/>
      <c r="GMH182" s="87"/>
      <c r="GMI182" s="255"/>
      <c r="GMJ182" s="126"/>
      <c r="GMK182" s="84"/>
      <c r="GML182" s="4"/>
      <c r="GMM182" s="4"/>
      <c r="GMN182" s="4"/>
      <c r="GMO182" s="4"/>
      <c r="GMP182" s="205"/>
      <c r="GMQ182" s="70"/>
      <c r="GMR182" s="87"/>
      <c r="GMS182" s="255"/>
      <c r="GMT182" s="126"/>
      <c r="GMU182" s="84"/>
      <c r="GMV182" s="4"/>
      <c r="GMW182" s="4"/>
      <c r="GMX182" s="4"/>
      <c r="GMY182" s="4"/>
      <c r="GMZ182" s="205"/>
      <c r="GNA182" s="70"/>
      <c r="GNB182" s="87"/>
      <c r="GNC182" s="255"/>
      <c r="GND182" s="126"/>
      <c r="GNE182" s="84"/>
      <c r="GNF182" s="4"/>
      <c r="GNG182" s="4"/>
      <c r="GNH182" s="4"/>
      <c r="GNI182" s="4"/>
      <c r="GNJ182" s="205"/>
      <c r="GNK182" s="70"/>
      <c r="GNL182" s="87"/>
      <c r="GNM182" s="255"/>
      <c r="GNN182" s="126"/>
      <c r="GNO182" s="84"/>
      <c r="GNP182" s="4"/>
      <c r="GNQ182" s="4"/>
      <c r="GNR182" s="4"/>
      <c r="GNS182" s="4"/>
      <c r="GNT182" s="205"/>
      <c r="GNU182" s="70"/>
      <c r="GNV182" s="87"/>
      <c r="GNW182" s="255"/>
      <c r="GNX182" s="126"/>
      <c r="GNY182" s="84"/>
      <c r="GNZ182" s="4"/>
      <c r="GOA182" s="4"/>
      <c r="GOB182" s="4"/>
      <c r="GOC182" s="4"/>
      <c r="GOD182" s="205"/>
      <c r="GOE182" s="70"/>
      <c r="GOF182" s="87"/>
      <c r="GOG182" s="255"/>
      <c r="GOH182" s="126"/>
      <c r="GOI182" s="84"/>
      <c r="GOJ182" s="4"/>
      <c r="GOK182" s="4"/>
      <c r="GOL182" s="4"/>
      <c r="GOM182" s="4"/>
      <c r="GON182" s="205"/>
      <c r="GOO182" s="70"/>
      <c r="GOP182" s="87"/>
      <c r="GOQ182" s="255"/>
      <c r="GOR182" s="126"/>
      <c r="GOS182" s="84"/>
      <c r="GOT182" s="4"/>
      <c r="GOU182" s="4"/>
      <c r="GOV182" s="4"/>
      <c r="GOW182" s="4"/>
      <c r="GOX182" s="205"/>
      <c r="GOY182" s="70"/>
      <c r="GOZ182" s="87"/>
      <c r="GPA182" s="255"/>
      <c r="GPB182" s="126"/>
      <c r="GPC182" s="84"/>
      <c r="GPD182" s="4"/>
      <c r="GPE182" s="4"/>
      <c r="GPF182" s="4"/>
      <c r="GPG182" s="4"/>
      <c r="GPH182" s="205"/>
      <c r="GPI182" s="70"/>
      <c r="GPJ182" s="87"/>
      <c r="GPK182" s="255"/>
      <c r="GPL182" s="126"/>
      <c r="GPM182" s="84"/>
      <c r="GPN182" s="4"/>
      <c r="GPO182" s="4"/>
      <c r="GPP182" s="4"/>
      <c r="GPQ182" s="4"/>
      <c r="GPR182" s="205"/>
      <c r="GPS182" s="70"/>
      <c r="GPT182" s="87"/>
      <c r="GPU182" s="255"/>
      <c r="GPV182" s="126"/>
      <c r="GPW182" s="84"/>
      <c r="GPX182" s="4"/>
      <c r="GPY182" s="4"/>
      <c r="GPZ182" s="4"/>
      <c r="GQA182" s="4"/>
      <c r="GQB182" s="205"/>
      <c r="GQC182" s="70"/>
      <c r="GQD182" s="87"/>
      <c r="GQE182" s="255"/>
      <c r="GQF182" s="126"/>
      <c r="GQG182" s="84"/>
      <c r="GQH182" s="4"/>
      <c r="GQI182" s="4"/>
      <c r="GQJ182" s="4"/>
      <c r="GQK182" s="4"/>
      <c r="GQL182" s="205"/>
      <c r="GQM182" s="70"/>
      <c r="GQN182" s="87"/>
      <c r="GQO182" s="255"/>
      <c r="GQP182" s="126"/>
      <c r="GQQ182" s="84"/>
      <c r="GQR182" s="4"/>
      <c r="GQS182" s="4"/>
      <c r="GQT182" s="4"/>
      <c r="GQU182" s="4"/>
      <c r="GQV182" s="205"/>
      <c r="GQW182" s="70"/>
      <c r="GQX182" s="87"/>
      <c r="GQY182" s="255"/>
      <c r="GQZ182" s="126"/>
      <c r="GRA182" s="84"/>
      <c r="GRB182" s="4"/>
      <c r="GRC182" s="4"/>
      <c r="GRD182" s="4"/>
      <c r="GRE182" s="4"/>
      <c r="GRF182" s="205"/>
      <c r="GRG182" s="70"/>
      <c r="GRH182" s="87"/>
      <c r="GRI182" s="255"/>
      <c r="GRJ182" s="126"/>
      <c r="GRK182" s="84"/>
      <c r="GRL182" s="4"/>
      <c r="GRM182" s="4"/>
      <c r="GRN182" s="4"/>
      <c r="GRO182" s="4"/>
      <c r="GRP182" s="205"/>
      <c r="GRQ182" s="70"/>
      <c r="GRR182" s="87"/>
      <c r="GRS182" s="255"/>
      <c r="GRT182" s="126"/>
      <c r="GRU182" s="84"/>
      <c r="GRV182" s="4"/>
      <c r="GRW182" s="4"/>
      <c r="GRX182" s="4"/>
      <c r="GRY182" s="4"/>
      <c r="GRZ182" s="205"/>
      <c r="GSA182" s="70"/>
      <c r="GSB182" s="87"/>
      <c r="GSC182" s="255"/>
      <c r="GSD182" s="126"/>
      <c r="GSE182" s="84"/>
      <c r="GSF182" s="4"/>
      <c r="GSG182" s="4"/>
      <c r="GSH182" s="4"/>
      <c r="GSI182" s="4"/>
      <c r="GSJ182" s="205"/>
      <c r="GSK182" s="70"/>
      <c r="GSL182" s="87"/>
      <c r="GSM182" s="255"/>
      <c r="GSN182" s="126"/>
      <c r="GSO182" s="84"/>
      <c r="GSP182" s="4"/>
      <c r="GSQ182" s="4"/>
      <c r="GSR182" s="4"/>
      <c r="GSS182" s="4"/>
      <c r="GST182" s="205"/>
      <c r="GSU182" s="70"/>
      <c r="GSV182" s="87"/>
      <c r="GSW182" s="255"/>
      <c r="GSX182" s="126"/>
      <c r="GSY182" s="84"/>
      <c r="GSZ182" s="4"/>
      <c r="GTA182" s="4"/>
      <c r="GTB182" s="4"/>
      <c r="GTC182" s="4"/>
      <c r="GTD182" s="205"/>
      <c r="GTE182" s="70"/>
      <c r="GTF182" s="87"/>
      <c r="GTG182" s="255"/>
      <c r="GTH182" s="126"/>
      <c r="GTI182" s="84"/>
      <c r="GTJ182" s="4"/>
      <c r="GTK182" s="4"/>
      <c r="GTL182" s="4"/>
      <c r="GTM182" s="4"/>
      <c r="GTN182" s="205"/>
      <c r="GTO182" s="70"/>
      <c r="GTP182" s="87"/>
      <c r="GTQ182" s="255"/>
      <c r="GTR182" s="126"/>
      <c r="GTS182" s="84"/>
      <c r="GTT182" s="4"/>
      <c r="GTU182" s="4"/>
      <c r="GTV182" s="4"/>
      <c r="GTW182" s="4"/>
      <c r="GTX182" s="205"/>
      <c r="GTY182" s="70"/>
      <c r="GTZ182" s="87"/>
      <c r="GUA182" s="255"/>
      <c r="GUB182" s="126"/>
      <c r="GUC182" s="84"/>
      <c r="GUD182" s="4"/>
      <c r="GUE182" s="4"/>
      <c r="GUF182" s="4"/>
      <c r="GUG182" s="4"/>
      <c r="GUH182" s="205"/>
      <c r="GUI182" s="70"/>
      <c r="GUJ182" s="87"/>
      <c r="GUK182" s="255"/>
      <c r="GUL182" s="126"/>
      <c r="GUM182" s="84"/>
      <c r="GUN182" s="4"/>
      <c r="GUO182" s="4"/>
      <c r="GUP182" s="4"/>
      <c r="GUQ182" s="4"/>
      <c r="GUR182" s="205"/>
      <c r="GUS182" s="70"/>
      <c r="GUT182" s="87"/>
      <c r="GUU182" s="255"/>
      <c r="GUV182" s="126"/>
      <c r="GUW182" s="84"/>
      <c r="GUX182" s="4"/>
      <c r="GUY182" s="4"/>
      <c r="GUZ182" s="4"/>
      <c r="GVA182" s="4"/>
      <c r="GVB182" s="205"/>
      <c r="GVC182" s="70"/>
      <c r="GVD182" s="87"/>
      <c r="GVE182" s="255"/>
      <c r="GVF182" s="126"/>
      <c r="GVG182" s="84"/>
      <c r="GVH182" s="4"/>
      <c r="GVI182" s="4"/>
      <c r="GVJ182" s="4"/>
      <c r="GVK182" s="4"/>
      <c r="GVL182" s="205"/>
      <c r="GVM182" s="70"/>
      <c r="GVN182" s="87"/>
      <c r="GVO182" s="255"/>
      <c r="GVP182" s="126"/>
      <c r="GVQ182" s="84"/>
      <c r="GVR182" s="4"/>
      <c r="GVS182" s="4"/>
      <c r="GVT182" s="4"/>
      <c r="GVU182" s="4"/>
      <c r="GVV182" s="205"/>
      <c r="GVW182" s="70"/>
      <c r="GVX182" s="87"/>
      <c r="GVY182" s="255"/>
      <c r="GVZ182" s="126"/>
      <c r="GWA182" s="84"/>
      <c r="GWB182" s="4"/>
      <c r="GWC182" s="4"/>
      <c r="GWD182" s="4"/>
      <c r="GWE182" s="4"/>
      <c r="GWF182" s="205"/>
      <c r="GWG182" s="70"/>
      <c r="GWH182" s="87"/>
      <c r="GWI182" s="255"/>
      <c r="GWJ182" s="126"/>
      <c r="GWK182" s="84"/>
      <c r="GWL182" s="4"/>
      <c r="GWM182" s="4"/>
      <c r="GWN182" s="4"/>
      <c r="GWO182" s="4"/>
      <c r="GWP182" s="205"/>
      <c r="GWQ182" s="70"/>
      <c r="GWR182" s="87"/>
      <c r="GWS182" s="255"/>
      <c r="GWT182" s="126"/>
      <c r="GWU182" s="84"/>
      <c r="GWV182" s="4"/>
      <c r="GWW182" s="4"/>
      <c r="GWX182" s="4"/>
      <c r="GWY182" s="4"/>
      <c r="GWZ182" s="205"/>
      <c r="GXA182" s="70"/>
      <c r="GXB182" s="87"/>
      <c r="GXC182" s="255"/>
      <c r="GXD182" s="126"/>
      <c r="GXE182" s="84"/>
      <c r="GXF182" s="4"/>
      <c r="GXG182" s="4"/>
      <c r="GXH182" s="4"/>
      <c r="GXI182" s="4"/>
      <c r="GXJ182" s="205"/>
      <c r="GXK182" s="70"/>
      <c r="GXL182" s="87"/>
      <c r="GXM182" s="255"/>
      <c r="GXN182" s="126"/>
      <c r="GXO182" s="84"/>
      <c r="GXP182" s="4"/>
      <c r="GXQ182" s="4"/>
      <c r="GXR182" s="4"/>
      <c r="GXS182" s="4"/>
      <c r="GXT182" s="205"/>
      <c r="GXU182" s="70"/>
      <c r="GXV182" s="87"/>
      <c r="GXW182" s="255"/>
      <c r="GXX182" s="126"/>
      <c r="GXY182" s="84"/>
      <c r="GXZ182" s="4"/>
      <c r="GYA182" s="4"/>
      <c r="GYB182" s="4"/>
      <c r="GYC182" s="4"/>
      <c r="GYD182" s="205"/>
      <c r="GYE182" s="70"/>
      <c r="GYF182" s="87"/>
      <c r="GYG182" s="255"/>
      <c r="GYH182" s="126"/>
      <c r="GYI182" s="84"/>
      <c r="GYJ182" s="4"/>
      <c r="GYK182" s="4"/>
      <c r="GYL182" s="4"/>
      <c r="GYM182" s="4"/>
      <c r="GYN182" s="205"/>
      <c r="GYO182" s="70"/>
      <c r="GYP182" s="87"/>
      <c r="GYQ182" s="255"/>
      <c r="GYR182" s="126"/>
      <c r="GYS182" s="84"/>
      <c r="GYT182" s="4"/>
      <c r="GYU182" s="4"/>
      <c r="GYV182" s="4"/>
      <c r="GYW182" s="4"/>
      <c r="GYX182" s="205"/>
      <c r="GYY182" s="70"/>
      <c r="GYZ182" s="87"/>
      <c r="GZA182" s="255"/>
      <c r="GZB182" s="126"/>
      <c r="GZC182" s="84"/>
      <c r="GZD182" s="4"/>
      <c r="GZE182" s="4"/>
      <c r="GZF182" s="4"/>
      <c r="GZG182" s="4"/>
      <c r="GZH182" s="205"/>
      <c r="GZI182" s="70"/>
      <c r="GZJ182" s="87"/>
      <c r="GZK182" s="255"/>
      <c r="GZL182" s="126"/>
      <c r="GZM182" s="84"/>
      <c r="GZN182" s="4"/>
      <c r="GZO182" s="4"/>
      <c r="GZP182" s="4"/>
      <c r="GZQ182" s="4"/>
      <c r="GZR182" s="205"/>
      <c r="GZS182" s="70"/>
      <c r="GZT182" s="87"/>
      <c r="GZU182" s="255"/>
      <c r="GZV182" s="126"/>
      <c r="GZW182" s="84"/>
      <c r="GZX182" s="4"/>
      <c r="GZY182" s="4"/>
      <c r="GZZ182" s="4"/>
      <c r="HAA182" s="4"/>
      <c r="HAB182" s="205"/>
      <c r="HAC182" s="70"/>
      <c r="HAD182" s="87"/>
      <c r="HAE182" s="255"/>
      <c r="HAF182" s="126"/>
      <c r="HAG182" s="84"/>
      <c r="HAH182" s="4"/>
      <c r="HAI182" s="4"/>
      <c r="HAJ182" s="4"/>
      <c r="HAK182" s="4"/>
      <c r="HAL182" s="205"/>
      <c r="HAM182" s="70"/>
      <c r="HAN182" s="87"/>
      <c r="HAO182" s="255"/>
      <c r="HAP182" s="126"/>
      <c r="HAQ182" s="84"/>
      <c r="HAR182" s="4"/>
      <c r="HAS182" s="4"/>
      <c r="HAT182" s="4"/>
      <c r="HAU182" s="4"/>
      <c r="HAV182" s="205"/>
      <c r="HAW182" s="70"/>
      <c r="HAX182" s="87"/>
      <c r="HAY182" s="255"/>
      <c r="HAZ182" s="126"/>
      <c r="HBA182" s="84"/>
      <c r="HBB182" s="4"/>
      <c r="HBC182" s="4"/>
      <c r="HBD182" s="4"/>
      <c r="HBE182" s="4"/>
      <c r="HBF182" s="205"/>
      <c r="HBG182" s="70"/>
      <c r="HBH182" s="87"/>
      <c r="HBI182" s="255"/>
      <c r="HBJ182" s="126"/>
      <c r="HBK182" s="84"/>
      <c r="HBL182" s="4"/>
      <c r="HBM182" s="4"/>
      <c r="HBN182" s="4"/>
      <c r="HBO182" s="4"/>
      <c r="HBP182" s="205"/>
      <c r="HBQ182" s="70"/>
      <c r="HBR182" s="87"/>
      <c r="HBS182" s="255"/>
      <c r="HBT182" s="126"/>
      <c r="HBU182" s="84"/>
      <c r="HBV182" s="4"/>
      <c r="HBW182" s="4"/>
      <c r="HBX182" s="4"/>
      <c r="HBY182" s="4"/>
      <c r="HBZ182" s="205"/>
      <c r="HCA182" s="70"/>
      <c r="HCB182" s="87"/>
      <c r="HCC182" s="255"/>
      <c r="HCD182" s="126"/>
      <c r="HCE182" s="84"/>
      <c r="HCF182" s="4"/>
      <c r="HCG182" s="4"/>
      <c r="HCH182" s="4"/>
      <c r="HCI182" s="4"/>
      <c r="HCJ182" s="205"/>
      <c r="HCK182" s="70"/>
      <c r="HCL182" s="87"/>
      <c r="HCM182" s="255"/>
      <c r="HCN182" s="126"/>
      <c r="HCO182" s="84"/>
      <c r="HCP182" s="4"/>
      <c r="HCQ182" s="4"/>
      <c r="HCR182" s="4"/>
      <c r="HCS182" s="4"/>
      <c r="HCT182" s="205"/>
      <c r="HCU182" s="70"/>
      <c r="HCV182" s="87"/>
      <c r="HCW182" s="255"/>
      <c r="HCX182" s="126"/>
      <c r="HCY182" s="84"/>
      <c r="HCZ182" s="4"/>
      <c r="HDA182" s="4"/>
      <c r="HDB182" s="4"/>
      <c r="HDC182" s="4"/>
      <c r="HDD182" s="205"/>
      <c r="HDE182" s="70"/>
      <c r="HDF182" s="87"/>
      <c r="HDG182" s="255"/>
      <c r="HDH182" s="126"/>
      <c r="HDI182" s="84"/>
      <c r="HDJ182" s="4"/>
      <c r="HDK182" s="4"/>
      <c r="HDL182" s="4"/>
      <c r="HDM182" s="4"/>
      <c r="HDN182" s="205"/>
      <c r="HDO182" s="70"/>
      <c r="HDP182" s="87"/>
      <c r="HDQ182" s="255"/>
      <c r="HDR182" s="126"/>
      <c r="HDS182" s="84"/>
      <c r="HDT182" s="4"/>
      <c r="HDU182" s="4"/>
      <c r="HDV182" s="4"/>
      <c r="HDW182" s="4"/>
      <c r="HDX182" s="205"/>
      <c r="HDY182" s="70"/>
      <c r="HDZ182" s="87"/>
      <c r="HEA182" s="255"/>
      <c r="HEB182" s="126"/>
      <c r="HEC182" s="84"/>
      <c r="HED182" s="4"/>
      <c r="HEE182" s="4"/>
      <c r="HEF182" s="4"/>
      <c r="HEG182" s="4"/>
      <c r="HEH182" s="205"/>
      <c r="HEI182" s="70"/>
      <c r="HEJ182" s="87"/>
      <c r="HEK182" s="255"/>
      <c r="HEL182" s="126"/>
      <c r="HEM182" s="84"/>
      <c r="HEN182" s="4"/>
      <c r="HEO182" s="4"/>
      <c r="HEP182" s="4"/>
      <c r="HEQ182" s="4"/>
      <c r="HER182" s="205"/>
      <c r="HES182" s="70"/>
      <c r="HET182" s="87"/>
      <c r="HEU182" s="255"/>
      <c r="HEV182" s="126"/>
      <c r="HEW182" s="84"/>
      <c r="HEX182" s="4"/>
      <c r="HEY182" s="4"/>
      <c r="HEZ182" s="4"/>
      <c r="HFA182" s="4"/>
      <c r="HFB182" s="205"/>
      <c r="HFC182" s="70"/>
      <c r="HFD182" s="87"/>
      <c r="HFE182" s="255"/>
      <c r="HFF182" s="126"/>
      <c r="HFG182" s="84"/>
      <c r="HFH182" s="4"/>
      <c r="HFI182" s="4"/>
      <c r="HFJ182" s="4"/>
      <c r="HFK182" s="4"/>
      <c r="HFL182" s="205"/>
      <c r="HFM182" s="70"/>
      <c r="HFN182" s="87"/>
      <c r="HFO182" s="255"/>
      <c r="HFP182" s="126"/>
      <c r="HFQ182" s="84"/>
      <c r="HFR182" s="4"/>
      <c r="HFS182" s="4"/>
      <c r="HFT182" s="4"/>
      <c r="HFU182" s="4"/>
      <c r="HFV182" s="205"/>
      <c r="HFW182" s="70"/>
      <c r="HFX182" s="87"/>
      <c r="HFY182" s="255"/>
      <c r="HFZ182" s="126"/>
      <c r="HGA182" s="84"/>
      <c r="HGB182" s="4"/>
      <c r="HGC182" s="4"/>
      <c r="HGD182" s="4"/>
      <c r="HGE182" s="4"/>
      <c r="HGF182" s="205"/>
      <c r="HGG182" s="70"/>
      <c r="HGH182" s="87"/>
      <c r="HGI182" s="255"/>
      <c r="HGJ182" s="126"/>
      <c r="HGK182" s="84"/>
      <c r="HGL182" s="4"/>
      <c r="HGM182" s="4"/>
      <c r="HGN182" s="4"/>
      <c r="HGO182" s="4"/>
      <c r="HGP182" s="205"/>
      <c r="HGQ182" s="70"/>
      <c r="HGR182" s="87"/>
      <c r="HGS182" s="255"/>
      <c r="HGT182" s="126"/>
      <c r="HGU182" s="84"/>
      <c r="HGV182" s="4"/>
      <c r="HGW182" s="4"/>
      <c r="HGX182" s="4"/>
      <c r="HGY182" s="4"/>
      <c r="HGZ182" s="205"/>
      <c r="HHA182" s="70"/>
      <c r="HHB182" s="87"/>
      <c r="HHC182" s="255"/>
      <c r="HHD182" s="126"/>
      <c r="HHE182" s="84"/>
      <c r="HHF182" s="4"/>
      <c r="HHG182" s="4"/>
      <c r="HHH182" s="4"/>
      <c r="HHI182" s="4"/>
      <c r="HHJ182" s="205"/>
      <c r="HHK182" s="70"/>
      <c r="HHL182" s="87"/>
      <c r="HHM182" s="255"/>
      <c r="HHN182" s="126"/>
      <c r="HHO182" s="84"/>
      <c r="HHP182" s="4"/>
      <c r="HHQ182" s="4"/>
      <c r="HHR182" s="4"/>
      <c r="HHS182" s="4"/>
      <c r="HHT182" s="205"/>
      <c r="HHU182" s="70"/>
      <c r="HHV182" s="87"/>
      <c r="HHW182" s="255"/>
      <c r="HHX182" s="126"/>
      <c r="HHY182" s="84"/>
      <c r="HHZ182" s="4"/>
      <c r="HIA182" s="4"/>
      <c r="HIB182" s="4"/>
      <c r="HIC182" s="4"/>
      <c r="HID182" s="205"/>
      <c r="HIE182" s="70"/>
      <c r="HIF182" s="87"/>
      <c r="HIG182" s="255"/>
      <c r="HIH182" s="126"/>
      <c r="HII182" s="84"/>
      <c r="HIJ182" s="4"/>
      <c r="HIK182" s="4"/>
      <c r="HIL182" s="4"/>
      <c r="HIM182" s="4"/>
      <c r="HIN182" s="205"/>
      <c r="HIO182" s="70"/>
      <c r="HIP182" s="87"/>
      <c r="HIQ182" s="255"/>
      <c r="HIR182" s="126"/>
      <c r="HIS182" s="84"/>
      <c r="HIT182" s="4"/>
      <c r="HIU182" s="4"/>
      <c r="HIV182" s="4"/>
      <c r="HIW182" s="4"/>
      <c r="HIX182" s="205"/>
      <c r="HIY182" s="70"/>
      <c r="HIZ182" s="87"/>
      <c r="HJA182" s="255"/>
      <c r="HJB182" s="126"/>
      <c r="HJC182" s="84"/>
      <c r="HJD182" s="4"/>
      <c r="HJE182" s="4"/>
      <c r="HJF182" s="4"/>
      <c r="HJG182" s="4"/>
      <c r="HJH182" s="205"/>
      <c r="HJI182" s="70"/>
      <c r="HJJ182" s="87"/>
      <c r="HJK182" s="255"/>
      <c r="HJL182" s="126"/>
      <c r="HJM182" s="84"/>
      <c r="HJN182" s="4"/>
      <c r="HJO182" s="4"/>
      <c r="HJP182" s="4"/>
      <c r="HJQ182" s="4"/>
      <c r="HJR182" s="205"/>
      <c r="HJS182" s="70"/>
      <c r="HJT182" s="87"/>
      <c r="HJU182" s="255"/>
      <c r="HJV182" s="126"/>
      <c r="HJW182" s="84"/>
      <c r="HJX182" s="4"/>
      <c r="HJY182" s="4"/>
      <c r="HJZ182" s="4"/>
      <c r="HKA182" s="4"/>
      <c r="HKB182" s="205"/>
      <c r="HKC182" s="70"/>
      <c r="HKD182" s="87"/>
      <c r="HKE182" s="255"/>
      <c r="HKF182" s="126"/>
      <c r="HKG182" s="84"/>
      <c r="HKH182" s="4"/>
      <c r="HKI182" s="4"/>
      <c r="HKJ182" s="4"/>
      <c r="HKK182" s="4"/>
      <c r="HKL182" s="205"/>
      <c r="HKM182" s="70"/>
      <c r="HKN182" s="87"/>
      <c r="HKO182" s="255"/>
      <c r="HKP182" s="126"/>
      <c r="HKQ182" s="84"/>
      <c r="HKR182" s="4"/>
      <c r="HKS182" s="4"/>
      <c r="HKT182" s="4"/>
      <c r="HKU182" s="4"/>
      <c r="HKV182" s="205"/>
      <c r="HKW182" s="70"/>
      <c r="HKX182" s="87"/>
      <c r="HKY182" s="255"/>
      <c r="HKZ182" s="126"/>
      <c r="HLA182" s="84"/>
      <c r="HLB182" s="4"/>
      <c r="HLC182" s="4"/>
      <c r="HLD182" s="4"/>
      <c r="HLE182" s="4"/>
      <c r="HLF182" s="205"/>
      <c r="HLG182" s="70"/>
      <c r="HLH182" s="87"/>
      <c r="HLI182" s="255"/>
      <c r="HLJ182" s="126"/>
      <c r="HLK182" s="84"/>
      <c r="HLL182" s="4"/>
      <c r="HLM182" s="4"/>
      <c r="HLN182" s="4"/>
      <c r="HLO182" s="4"/>
      <c r="HLP182" s="205"/>
      <c r="HLQ182" s="70"/>
      <c r="HLR182" s="87"/>
      <c r="HLS182" s="255"/>
      <c r="HLT182" s="126"/>
      <c r="HLU182" s="84"/>
      <c r="HLV182" s="4"/>
      <c r="HLW182" s="4"/>
      <c r="HLX182" s="4"/>
      <c r="HLY182" s="4"/>
      <c r="HLZ182" s="205"/>
      <c r="HMA182" s="70"/>
      <c r="HMB182" s="87"/>
      <c r="HMC182" s="255"/>
      <c r="HMD182" s="126"/>
      <c r="HME182" s="84"/>
      <c r="HMF182" s="4"/>
      <c r="HMG182" s="4"/>
      <c r="HMH182" s="4"/>
      <c r="HMI182" s="4"/>
      <c r="HMJ182" s="205"/>
      <c r="HMK182" s="70"/>
      <c r="HML182" s="87"/>
      <c r="HMM182" s="255"/>
      <c r="HMN182" s="126"/>
      <c r="HMO182" s="84"/>
      <c r="HMP182" s="4"/>
      <c r="HMQ182" s="4"/>
      <c r="HMR182" s="4"/>
      <c r="HMS182" s="4"/>
      <c r="HMT182" s="205"/>
      <c r="HMU182" s="70"/>
      <c r="HMV182" s="87"/>
      <c r="HMW182" s="255"/>
      <c r="HMX182" s="126"/>
      <c r="HMY182" s="84"/>
      <c r="HMZ182" s="4"/>
      <c r="HNA182" s="4"/>
      <c r="HNB182" s="4"/>
      <c r="HNC182" s="4"/>
      <c r="HND182" s="205"/>
      <c r="HNE182" s="70"/>
      <c r="HNF182" s="87"/>
      <c r="HNG182" s="255"/>
      <c r="HNH182" s="126"/>
      <c r="HNI182" s="84"/>
      <c r="HNJ182" s="4"/>
      <c r="HNK182" s="4"/>
      <c r="HNL182" s="4"/>
      <c r="HNM182" s="4"/>
      <c r="HNN182" s="205"/>
      <c r="HNO182" s="70"/>
      <c r="HNP182" s="87"/>
      <c r="HNQ182" s="255"/>
      <c r="HNR182" s="126"/>
      <c r="HNS182" s="84"/>
      <c r="HNT182" s="4"/>
      <c r="HNU182" s="4"/>
      <c r="HNV182" s="4"/>
      <c r="HNW182" s="4"/>
      <c r="HNX182" s="205"/>
      <c r="HNY182" s="70"/>
      <c r="HNZ182" s="87"/>
      <c r="HOA182" s="255"/>
      <c r="HOB182" s="126"/>
      <c r="HOC182" s="84"/>
      <c r="HOD182" s="4"/>
      <c r="HOE182" s="4"/>
      <c r="HOF182" s="4"/>
      <c r="HOG182" s="4"/>
      <c r="HOH182" s="205"/>
      <c r="HOI182" s="70"/>
      <c r="HOJ182" s="87"/>
      <c r="HOK182" s="255"/>
      <c r="HOL182" s="126"/>
      <c r="HOM182" s="84"/>
      <c r="HON182" s="4"/>
      <c r="HOO182" s="4"/>
      <c r="HOP182" s="4"/>
      <c r="HOQ182" s="4"/>
      <c r="HOR182" s="205"/>
      <c r="HOS182" s="70"/>
      <c r="HOT182" s="87"/>
      <c r="HOU182" s="255"/>
      <c r="HOV182" s="126"/>
      <c r="HOW182" s="84"/>
      <c r="HOX182" s="4"/>
      <c r="HOY182" s="4"/>
      <c r="HOZ182" s="4"/>
      <c r="HPA182" s="4"/>
      <c r="HPB182" s="205"/>
      <c r="HPC182" s="70"/>
      <c r="HPD182" s="87"/>
      <c r="HPE182" s="255"/>
      <c r="HPF182" s="126"/>
      <c r="HPG182" s="84"/>
      <c r="HPH182" s="4"/>
      <c r="HPI182" s="4"/>
      <c r="HPJ182" s="4"/>
      <c r="HPK182" s="4"/>
      <c r="HPL182" s="205"/>
      <c r="HPM182" s="70"/>
      <c r="HPN182" s="87"/>
      <c r="HPO182" s="255"/>
      <c r="HPP182" s="126"/>
      <c r="HPQ182" s="84"/>
      <c r="HPR182" s="4"/>
      <c r="HPS182" s="4"/>
      <c r="HPT182" s="4"/>
      <c r="HPU182" s="4"/>
      <c r="HPV182" s="205"/>
      <c r="HPW182" s="70"/>
      <c r="HPX182" s="87"/>
      <c r="HPY182" s="255"/>
      <c r="HPZ182" s="126"/>
      <c r="HQA182" s="84"/>
      <c r="HQB182" s="4"/>
      <c r="HQC182" s="4"/>
      <c r="HQD182" s="4"/>
      <c r="HQE182" s="4"/>
      <c r="HQF182" s="205"/>
      <c r="HQG182" s="70"/>
      <c r="HQH182" s="87"/>
      <c r="HQI182" s="255"/>
      <c r="HQJ182" s="126"/>
      <c r="HQK182" s="84"/>
      <c r="HQL182" s="4"/>
      <c r="HQM182" s="4"/>
      <c r="HQN182" s="4"/>
      <c r="HQO182" s="4"/>
      <c r="HQP182" s="205"/>
      <c r="HQQ182" s="70"/>
      <c r="HQR182" s="87"/>
      <c r="HQS182" s="255"/>
      <c r="HQT182" s="126"/>
      <c r="HQU182" s="84"/>
      <c r="HQV182" s="4"/>
      <c r="HQW182" s="4"/>
      <c r="HQX182" s="4"/>
      <c r="HQY182" s="4"/>
      <c r="HQZ182" s="205"/>
      <c r="HRA182" s="70"/>
      <c r="HRB182" s="87"/>
      <c r="HRC182" s="255"/>
      <c r="HRD182" s="126"/>
      <c r="HRE182" s="84"/>
      <c r="HRF182" s="4"/>
      <c r="HRG182" s="4"/>
      <c r="HRH182" s="4"/>
      <c r="HRI182" s="4"/>
      <c r="HRJ182" s="205"/>
      <c r="HRK182" s="70"/>
      <c r="HRL182" s="87"/>
      <c r="HRM182" s="255"/>
      <c r="HRN182" s="126"/>
      <c r="HRO182" s="84"/>
      <c r="HRP182" s="4"/>
      <c r="HRQ182" s="4"/>
      <c r="HRR182" s="4"/>
      <c r="HRS182" s="4"/>
      <c r="HRT182" s="205"/>
      <c r="HRU182" s="70"/>
      <c r="HRV182" s="87"/>
      <c r="HRW182" s="255"/>
      <c r="HRX182" s="126"/>
      <c r="HRY182" s="84"/>
      <c r="HRZ182" s="4"/>
      <c r="HSA182" s="4"/>
      <c r="HSB182" s="4"/>
      <c r="HSC182" s="4"/>
      <c r="HSD182" s="205"/>
      <c r="HSE182" s="70"/>
      <c r="HSF182" s="87"/>
      <c r="HSG182" s="255"/>
      <c r="HSH182" s="126"/>
      <c r="HSI182" s="84"/>
      <c r="HSJ182" s="4"/>
      <c r="HSK182" s="4"/>
      <c r="HSL182" s="4"/>
      <c r="HSM182" s="4"/>
      <c r="HSN182" s="205"/>
      <c r="HSO182" s="70"/>
      <c r="HSP182" s="87"/>
      <c r="HSQ182" s="255"/>
      <c r="HSR182" s="126"/>
      <c r="HSS182" s="84"/>
      <c r="HST182" s="4"/>
      <c r="HSU182" s="4"/>
      <c r="HSV182" s="4"/>
      <c r="HSW182" s="4"/>
      <c r="HSX182" s="205"/>
      <c r="HSY182" s="70"/>
      <c r="HSZ182" s="87"/>
      <c r="HTA182" s="255"/>
      <c r="HTB182" s="126"/>
      <c r="HTC182" s="84"/>
      <c r="HTD182" s="4"/>
      <c r="HTE182" s="4"/>
      <c r="HTF182" s="4"/>
      <c r="HTG182" s="4"/>
      <c r="HTH182" s="205"/>
      <c r="HTI182" s="70"/>
      <c r="HTJ182" s="87"/>
      <c r="HTK182" s="255"/>
      <c r="HTL182" s="126"/>
      <c r="HTM182" s="84"/>
      <c r="HTN182" s="4"/>
      <c r="HTO182" s="4"/>
      <c r="HTP182" s="4"/>
      <c r="HTQ182" s="4"/>
      <c r="HTR182" s="205"/>
      <c r="HTS182" s="70"/>
      <c r="HTT182" s="87"/>
      <c r="HTU182" s="255"/>
      <c r="HTV182" s="126"/>
      <c r="HTW182" s="84"/>
      <c r="HTX182" s="4"/>
      <c r="HTY182" s="4"/>
      <c r="HTZ182" s="4"/>
      <c r="HUA182" s="4"/>
      <c r="HUB182" s="205"/>
      <c r="HUC182" s="70"/>
      <c r="HUD182" s="87"/>
      <c r="HUE182" s="255"/>
      <c r="HUF182" s="126"/>
      <c r="HUG182" s="84"/>
      <c r="HUH182" s="4"/>
      <c r="HUI182" s="4"/>
      <c r="HUJ182" s="4"/>
      <c r="HUK182" s="4"/>
      <c r="HUL182" s="205"/>
      <c r="HUM182" s="70"/>
      <c r="HUN182" s="87"/>
      <c r="HUO182" s="255"/>
      <c r="HUP182" s="126"/>
      <c r="HUQ182" s="84"/>
      <c r="HUR182" s="4"/>
      <c r="HUS182" s="4"/>
      <c r="HUT182" s="4"/>
      <c r="HUU182" s="4"/>
      <c r="HUV182" s="205"/>
      <c r="HUW182" s="70"/>
      <c r="HUX182" s="87"/>
      <c r="HUY182" s="255"/>
      <c r="HUZ182" s="126"/>
      <c r="HVA182" s="84"/>
      <c r="HVB182" s="4"/>
      <c r="HVC182" s="4"/>
      <c r="HVD182" s="4"/>
      <c r="HVE182" s="4"/>
      <c r="HVF182" s="205"/>
      <c r="HVG182" s="70"/>
      <c r="HVH182" s="87"/>
      <c r="HVI182" s="255"/>
      <c r="HVJ182" s="126"/>
      <c r="HVK182" s="84"/>
      <c r="HVL182" s="4"/>
      <c r="HVM182" s="4"/>
      <c r="HVN182" s="4"/>
      <c r="HVO182" s="4"/>
      <c r="HVP182" s="205"/>
      <c r="HVQ182" s="70"/>
      <c r="HVR182" s="87"/>
      <c r="HVS182" s="255"/>
      <c r="HVT182" s="126"/>
      <c r="HVU182" s="84"/>
      <c r="HVV182" s="4"/>
      <c r="HVW182" s="4"/>
      <c r="HVX182" s="4"/>
      <c r="HVY182" s="4"/>
      <c r="HVZ182" s="205"/>
      <c r="HWA182" s="70"/>
      <c r="HWB182" s="87"/>
      <c r="HWC182" s="255"/>
      <c r="HWD182" s="126"/>
      <c r="HWE182" s="84"/>
      <c r="HWF182" s="4"/>
      <c r="HWG182" s="4"/>
      <c r="HWH182" s="4"/>
      <c r="HWI182" s="4"/>
      <c r="HWJ182" s="205"/>
      <c r="HWK182" s="70"/>
      <c r="HWL182" s="87"/>
      <c r="HWM182" s="255"/>
      <c r="HWN182" s="126"/>
      <c r="HWO182" s="84"/>
      <c r="HWP182" s="4"/>
      <c r="HWQ182" s="4"/>
      <c r="HWR182" s="4"/>
      <c r="HWS182" s="4"/>
      <c r="HWT182" s="205"/>
      <c r="HWU182" s="70"/>
      <c r="HWV182" s="87"/>
      <c r="HWW182" s="255"/>
      <c r="HWX182" s="126"/>
      <c r="HWY182" s="84"/>
      <c r="HWZ182" s="4"/>
      <c r="HXA182" s="4"/>
      <c r="HXB182" s="4"/>
      <c r="HXC182" s="4"/>
      <c r="HXD182" s="205"/>
      <c r="HXE182" s="70"/>
      <c r="HXF182" s="87"/>
      <c r="HXG182" s="255"/>
      <c r="HXH182" s="126"/>
      <c r="HXI182" s="84"/>
      <c r="HXJ182" s="4"/>
      <c r="HXK182" s="4"/>
      <c r="HXL182" s="4"/>
      <c r="HXM182" s="4"/>
      <c r="HXN182" s="205"/>
      <c r="HXO182" s="70"/>
      <c r="HXP182" s="87"/>
      <c r="HXQ182" s="255"/>
      <c r="HXR182" s="126"/>
      <c r="HXS182" s="84"/>
      <c r="HXT182" s="4"/>
      <c r="HXU182" s="4"/>
      <c r="HXV182" s="4"/>
      <c r="HXW182" s="4"/>
      <c r="HXX182" s="205"/>
      <c r="HXY182" s="70"/>
      <c r="HXZ182" s="87"/>
      <c r="HYA182" s="255"/>
      <c r="HYB182" s="126"/>
      <c r="HYC182" s="84"/>
      <c r="HYD182" s="4"/>
      <c r="HYE182" s="4"/>
      <c r="HYF182" s="4"/>
      <c r="HYG182" s="4"/>
      <c r="HYH182" s="205"/>
      <c r="HYI182" s="70"/>
      <c r="HYJ182" s="87"/>
      <c r="HYK182" s="255"/>
      <c r="HYL182" s="126"/>
      <c r="HYM182" s="84"/>
      <c r="HYN182" s="4"/>
      <c r="HYO182" s="4"/>
      <c r="HYP182" s="4"/>
      <c r="HYQ182" s="4"/>
      <c r="HYR182" s="205"/>
      <c r="HYS182" s="70"/>
      <c r="HYT182" s="87"/>
      <c r="HYU182" s="255"/>
      <c r="HYV182" s="126"/>
      <c r="HYW182" s="84"/>
      <c r="HYX182" s="4"/>
      <c r="HYY182" s="4"/>
      <c r="HYZ182" s="4"/>
      <c r="HZA182" s="4"/>
      <c r="HZB182" s="205"/>
      <c r="HZC182" s="70"/>
      <c r="HZD182" s="87"/>
      <c r="HZE182" s="255"/>
      <c r="HZF182" s="126"/>
      <c r="HZG182" s="84"/>
      <c r="HZH182" s="4"/>
      <c r="HZI182" s="4"/>
      <c r="HZJ182" s="4"/>
      <c r="HZK182" s="4"/>
      <c r="HZL182" s="205"/>
      <c r="HZM182" s="70"/>
      <c r="HZN182" s="87"/>
      <c r="HZO182" s="255"/>
      <c r="HZP182" s="126"/>
      <c r="HZQ182" s="84"/>
      <c r="HZR182" s="4"/>
      <c r="HZS182" s="4"/>
      <c r="HZT182" s="4"/>
      <c r="HZU182" s="4"/>
      <c r="HZV182" s="205"/>
      <c r="HZW182" s="70"/>
      <c r="HZX182" s="87"/>
      <c r="HZY182" s="255"/>
      <c r="HZZ182" s="126"/>
      <c r="IAA182" s="84"/>
      <c r="IAB182" s="4"/>
      <c r="IAC182" s="4"/>
      <c r="IAD182" s="4"/>
      <c r="IAE182" s="4"/>
      <c r="IAF182" s="205"/>
      <c r="IAG182" s="70"/>
      <c r="IAH182" s="87"/>
      <c r="IAI182" s="255"/>
      <c r="IAJ182" s="126"/>
      <c r="IAK182" s="84"/>
      <c r="IAL182" s="4"/>
      <c r="IAM182" s="4"/>
      <c r="IAN182" s="4"/>
      <c r="IAO182" s="4"/>
      <c r="IAP182" s="205"/>
      <c r="IAQ182" s="70"/>
      <c r="IAR182" s="87"/>
      <c r="IAS182" s="255"/>
      <c r="IAT182" s="126"/>
      <c r="IAU182" s="84"/>
      <c r="IAV182" s="4"/>
      <c r="IAW182" s="4"/>
      <c r="IAX182" s="4"/>
      <c r="IAY182" s="4"/>
      <c r="IAZ182" s="205"/>
      <c r="IBA182" s="70"/>
      <c r="IBB182" s="87"/>
      <c r="IBC182" s="255"/>
      <c r="IBD182" s="126"/>
      <c r="IBE182" s="84"/>
      <c r="IBF182" s="4"/>
      <c r="IBG182" s="4"/>
      <c r="IBH182" s="4"/>
      <c r="IBI182" s="4"/>
      <c r="IBJ182" s="205"/>
      <c r="IBK182" s="70"/>
      <c r="IBL182" s="87"/>
      <c r="IBM182" s="255"/>
      <c r="IBN182" s="126"/>
      <c r="IBO182" s="84"/>
      <c r="IBP182" s="4"/>
      <c r="IBQ182" s="4"/>
      <c r="IBR182" s="4"/>
      <c r="IBS182" s="4"/>
      <c r="IBT182" s="205"/>
      <c r="IBU182" s="70"/>
      <c r="IBV182" s="87"/>
      <c r="IBW182" s="255"/>
      <c r="IBX182" s="126"/>
      <c r="IBY182" s="84"/>
      <c r="IBZ182" s="4"/>
      <c r="ICA182" s="4"/>
      <c r="ICB182" s="4"/>
      <c r="ICC182" s="4"/>
      <c r="ICD182" s="205"/>
      <c r="ICE182" s="70"/>
      <c r="ICF182" s="87"/>
      <c r="ICG182" s="255"/>
      <c r="ICH182" s="126"/>
      <c r="ICI182" s="84"/>
      <c r="ICJ182" s="4"/>
      <c r="ICK182" s="4"/>
      <c r="ICL182" s="4"/>
      <c r="ICM182" s="4"/>
      <c r="ICN182" s="205"/>
      <c r="ICO182" s="70"/>
      <c r="ICP182" s="87"/>
      <c r="ICQ182" s="255"/>
      <c r="ICR182" s="126"/>
      <c r="ICS182" s="84"/>
      <c r="ICT182" s="4"/>
      <c r="ICU182" s="4"/>
      <c r="ICV182" s="4"/>
      <c r="ICW182" s="4"/>
      <c r="ICX182" s="205"/>
      <c r="ICY182" s="70"/>
      <c r="ICZ182" s="87"/>
      <c r="IDA182" s="255"/>
      <c r="IDB182" s="126"/>
      <c r="IDC182" s="84"/>
      <c r="IDD182" s="4"/>
      <c r="IDE182" s="4"/>
      <c r="IDF182" s="4"/>
      <c r="IDG182" s="4"/>
      <c r="IDH182" s="205"/>
      <c r="IDI182" s="70"/>
      <c r="IDJ182" s="87"/>
      <c r="IDK182" s="255"/>
      <c r="IDL182" s="126"/>
      <c r="IDM182" s="84"/>
      <c r="IDN182" s="4"/>
      <c r="IDO182" s="4"/>
      <c r="IDP182" s="4"/>
      <c r="IDQ182" s="4"/>
      <c r="IDR182" s="205"/>
      <c r="IDS182" s="70"/>
      <c r="IDT182" s="87"/>
      <c r="IDU182" s="255"/>
      <c r="IDV182" s="126"/>
      <c r="IDW182" s="84"/>
      <c r="IDX182" s="4"/>
      <c r="IDY182" s="4"/>
      <c r="IDZ182" s="4"/>
      <c r="IEA182" s="4"/>
      <c r="IEB182" s="205"/>
      <c r="IEC182" s="70"/>
      <c r="IED182" s="87"/>
      <c r="IEE182" s="255"/>
      <c r="IEF182" s="126"/>
      <c r="IEG182" s="84"/>
      <c r="IEH182" s="4"/>
      <c r="IEI182" s="4"/>
      <c r="IEJ182" s="4"/>
      <c r="IEK182" s="4"/>
      <c r="IEL182" s="205"/>
      <c r="IEM182" s="70"/>
      <c r="IEN182" s="87"/>
      <c r="IEO182" s="255"/>
      <c r="IEP182" s="126"/>
      <c r="IEQ182" s="84"/>
      <c r="IER182" s="4"/>
      <c r="IES182" s="4"/>
      <c r="IET182" s="4"/>
      <c r="IEU182" s="4"/>
      <c r="IEV182" s="205"/>
      <c r="IEW182" s="70"/>
      <c r="IEX182" s="87"/>
      <c r="IEY182" s="255"/>
      <c r="IEZ182" s="126"/>
      <c r="IFA182" s="84"/>
      <c r="IFB182" s="4"/>
      <c r="IFC182" s="4"/>
      <c r="IFD182" s="4"/>
      <c r="IFE182" s="4"/>
      <c r="IFF182" s="205"/>
      <c r="IFG182" s="70"/>
      <c r="IFH182" s="87"/>
      <c r="IFI182" s="255"/>
      <c r="IFJ182" s="126"/>
      <c r="IFK182" s="84"/>
      <c r="IFL182" s="4"/>
      <c r="IFM182" s="4"/>
      <c r="IFN182" s="4"/>
      <c r="IFO182" s="4"/>
      <c r="IFP182" s="205"/>
      <c r="IFQ182" s="70"/>
      <c r="IFR182" s="87"/>
      <c r="IFS182" s="255"/>
      <c r="IFT182" s="126"/>
      <c r="IFU182" s="84"/>
      <c r="IFV182" s="4"/>
      <c r="IFW182" s="4"/>
      <c r="IFX182" s="4"/>
      <c r="IFY182" s="4"/>
      <c r="IFZ182" s="205"/>
      <c r="IGA182" s="70"/>
      <c r="IGB182" s="87"/>
      <c r="IGC182" s="255"/>
      <c r="IGD182" s="126"/>
      <c r="IGE182" s="84"/>
      <c r="IGF182" s="4"/>
      <c r="IGG182" s="4"/>
      <c r="IGH182" s="4"/>
      <c r="IGI182" s="4"/>
      <c r="IGJ182" s="205"/>
      <c r="IGK182" s="70"/>
      <c r="IGL182" s="87"/>
      <c r="IGM182" s="255"/>
      <c r="IGN182" s="126"/>
      <c r="IGO182" s="84"/>
      <c r="IGP182" s="4"/>
      <c r="IGQ182" s="4"/>
      <c r="IGR182" s="4"/>
      <c r="IGS182" s="4"/>
      <c r="IGT182" s="205"/>
      <c r="IGU182" s="70"/>
      <c r="IGV182" s="87"/>
      <c r="IGW182" s="255"/>
      <c r="IGX182" s="126"/>
      <c r="IGY182" s="84"/>
      <c r="IGZ182" s="4"/>
      <c r="IHA182" s="4"/>
      <c r="IHB182" s="4"/>
      <c r="IHC182" s="4"/>
      <c r="IHD182" s="205"/>
      <c r="IHE182" s="70"/>
      <c r="IHF182" s="87"/>
      <c r="IHG182" s="255"/>
      <c r="IHH182" s="126"/>
      <c r="IHI182" s="84"/>
      <c r="IHJ182" s="4"/>
      <c r="IHK182" s="4"/>
      <c r="IHL182" s="4"/>
      <c r="IHM182" s="4"/>
      <c r="IHN182" s="205"/>
      <c r="IHO182" s="70"/>
      <c r="IHP182" s="87"/>
      <c r="IHQ182" s="255"/>
      <c r="IHR182" s="126"/>
      <c r="IHS182" s="84"/>
      <c r="IHT182" s="4"/>
      <c r="IHU182" s="4"/>
      <c r="IHV182" s="4"/>
      <c r="IHW182" s="4"/>
      <c r="IHX182" s="205"/>
      <c r="IHY182" s="70"/>
      <c r="IHZ182" s="87"/>
      <c r="IIA182" s="255"/>
      <c r="IIB182" s="126"/>
      <c r="IIC182" s="84"/>
      <c r="IID182" s="4"/>
      <c r="IIE182" s="4"/>
      <c r="IIF182" s="4"/>
      <c r="IIG182" s="4"/>
      <c r="IIH182" s="205"/>
      <c r="III182" s="70"/>
      <c r="IIJ182" s="87"/>
      <c r="IIK182" s="255"/>
      <c r="IIL182" s="126"/>
      <c r="IIM182" s="84"/>
      <c r="IIN182" s="4"/>
      <c r="IIO182" s="4"/>
      <c r="IIP182" s="4"/>
      <c r="IIQ182" s="4"/>
      <c r="IIR182" s="205"/>
      <c r="IIS182" s="70"/>
      <c r="IIT182" s="87"/>
      <c r="IIU182" s="255"/>
      <c r="IIV182" s="126"/>
      <c r="IIW182" s="84"/>
      <c r="IIX182" s="4"/>
      <c r="IIY182" s="4"/>
      <c r="IIZ182" s="4"/>
      <c r="IJA182" s="4"/>
      <c r="IJB182" s="205"/>
      <c r="IJC182" s="70"/>
      <c r="IJD182" s="87"/>
      <c r="IJE182" s="255"/>
      <c r="IJF182" s="126"/>
      <c r="IJG182" s="84"/>
      <c r="IJH182" s="4"/>
      <c r="IJI182" s="4"/>
      <c r="IJJ182" s="4"/>
      <c r="IJK182" s="4"/>
      <c r="IJL182" s="205"/>
      <c r="IJM182" s="70"/>
      <c r="IJN182" s="87"/>
      <c r="IJO182" s="255"/>
      <c r="IJP182" s="126"/>
      <c r="IJQ182" s="84"/>
      <c r="IJR182" s="4"/>
      <c r="IJS182" s="4"/>
      <c r="IJT182" s="4"/>
      <c r="IJU182" s="4"/>
      <c r="IJV182" s="205"/>
      <c r="IJW182" s="70"/>
      <c r="IJX182" s="87"/>
      <c r="IJY182" s="255"/>
      <c r="IJZ182" s="126"/>
      <c r="IKA182" s="84"/>
      <c r="IKB182" s="4"/>
      <c r="IKC182" s="4"/>
      <c r="IKD182" s="4"/>
      <c r="IKE182" s="4"/>
      <c r="IKF182" s="205"/>
      <c r="IKG182" s="70"/>
      <c r="IKH182" s="87"/>
      <c r="IKI182" s="255"/>
      <c r="IKJ182" s="126"/>
      <c r="IKK182" s="84"/>
      <c r="IKL182" s="4"/>
      <c r="IKM182" s="4"/>
      <c r="IKN182" s="4"/>
      <c r="IKO182" s="4"/>
      <c r="IKP182" s="205"/>
      <c r="IKQ182" s="70"/>
      <c r="IKR182" s="87"/>
      <c r="IKS182" s="255"/>
      <c r="IKT182" s="126"/>
      <c r="IKU182" s="84"/>
      <c r="IKV182" s="4"/>
      <c r="IKW182" s="4"/>
      <c r="IKX182" s="4"/>
      <c r="IKY182" s="4"/>
      <c r="IKZ182" s="205"/>
      <c r="ILA182" s="70"/>
      <c r="ILB182" s="87"/>
      <c r="ILC182" s="255"/>
      <c r="ILD182" s="126"/>
      <c r="ILE182" s="84"/>
      <c r="ILF182" s="4"/>
      <c r="ILG182" s="4"/>
      <c r="ILH182" s="4"/>
      <c r="ILI182" s="4"/>
      <c r="ILJ182" s="205"/>
      <c r="ILK182" s="70"/>
      <c r="ILL182" s="87"/>
      <c r="ILM182" s="255"/>
      <c r="ILN182" s="126"/>
      <c r="ILO182" s="84"/>
      <c r="ILP182" s="4"/>
      <c r="ILQ182" s="4"/>
      <c r="ILR182" s="4"/>
      <c r="ILS182" s="4"/>
      <c r="ILT182" s="205"/>
      <c r="ILU182" s="70"/>
      <c r="ILV182" s="87"/>
      <c r="ILW182" s="255"/>
      <c r="ILX182" s="126"/>
      <c r="ILY182" s="84"/>
      <c r="ILZ182" s="4"/>
      <c r="IMA182" s="4"/>
      <c r="IMB182" s="4"/>
      <c r="IMC182" s="4"/>
      <c r="IMD182" s="205"/>
      <c r="IME182" s="70"/>
      <c r="IMF182" s="87"/>
      <c r="IMG182" s="255"/>
      <c r="IMH182" s="126"/>
      <c r="IMI182" s="84"/>
      <c r="IMJ182" s="4"/>
      <c r="IMK182" s="4"/>
      <c r="IML182" s="4"/>
      <c r="IMM182" s="4"/>
      <c r="IMN182" s="205"/>
      <c r="IMO182" s="70"/>
      <c r="IMP182" s="87"/>
      <c r="IMQ182" s="255"/>
      <c r="IMR182" s="126"/>
      <c r="IMS182" s="84"/>
      <c r="IMT182" s="4"/>
      <c r="IMU182" s="4"/>
      <c r="IMV182" s="4"/>
      <c r="IMW182" s="4"/>
      <c r="IMX182" s="205"/>
      <c r="IMY182" s="70"/>
      <c r="IMZ182" s="87"/>
      <c r="INA182" s="255"/>
      <c r="INB182" s="126"/>
      <c r="INC182" s="84"/>
      <c r="IND182" s="4"/>
      <c r="INE182" s="4"/>
      <c r="INF182" s="4"/>
      <c r="ING182" s="4"/>
      <c r="INH182" s="205"/>
      <c r="INI182" s="70"/>
      <c r="INJ182" s="87"/>
      <c r="INK182" s="255"/>
      <c r="INL182" s="126"/>
      <c r="INM182" s="84"/>
      <c r="INN182" s="4"/>
      <c r="INO182" s="4"/>
      <c r="INP182" s="4"/>
      <c r="INQ182" s="4"/>
      <c r="INR182" s="205"/>
      <c r="INS182" s="70"/>
      <c r="INT182" s="87"/>
      <c r="INU182" s="255"/>
      <c r="INV182" s="126"/>
      <c r="INW182" s="84"/>
      <c r="INX182" s="4"/>
      <c r="INY182" s="4"/>
      <c r="INZ182" s="4"/>
      <c r="IOA182" s="4"/>
      <c r="IOB182" s="205"/>
      <c r="IOC182" s="70"/>
      <c r="IOD182" s="87"/>
      <c r="IOE182" s="255"/>
      <c r="IOF182" s="126"/>
      <c r="IOG182" s="84"/>
      <c r="IOH182" s="4"/>
      <c r="IOI182" s="4"/>
      <c r="IOJ182" s="4"/>
      <c r="IOK182" s="4"/>
      <c r="IOL182" s="205"/>
      <c r="IOM182" s="70"/>
      <c r="ION182" s="87"/>
      <c r="IOO182" s="255"/>
      <c r="IOP182" s="126"/>
      <c r="IOQ182" s="84"/>
      <c r="IOR182" s="4"/>
      <c r="IOS182" s="4"/>
      <c r="IOT182" s="4"/>
      <c r="IOU182" s="4"/>
      <c r="IOV182" s="205"/>
      <c r="IOW182" s="70"/>
      <c r="IOX182" s="87"/>
      <c r="IOY182" s="255"/>
      <c r="IOZ182" s="126"/>
      <c r="IPA182" s="84"/>
      <c r="IPB182" s="4"/>
      <c r="IPC182" s="4"/>
      <c r="IPD182" s="4"/>
      <c r="IPE182" s="4"/>
      <c r="IPF182" s="205"/>
      <c r="IPG182" s="70"/>
      <c r="IPH182" s="87"/>
      <c r="IPI182" s="255"/>
      <c r="IPJ182" s="126"/>
      <c r="IPK182" s="84"/>
      <c r="IPL182" s="4"/>
      <c r="IPM182" s="4"/>
      <c r="IPN182" s="4"/>
      <c r="IPO182" s="4"/>
      <c r="IPP182" s="205"/>
      <c r="IPQ182" s="70"/>
      <c r="IPR182" s="87"/>
      <c r="IPS182" s="255"/>
      <c r="IPT182" s="126"/>
      <c r="IPU182" s="84"/>
      <c r="IPV182" s="4"/>
      <c r="IPW182" s="4"/>
      <c r="IPX182" s="4"/>
      <c r="IPY182" s="4"/>
      <c r="IPZ182" s="205"/>
      <c r="IQA182" s="70"/>
      <c r="IQB182" s="87"/>
      <c r="IQC182" s="255"/>
      <c r="IQD182" s="126"/>
      <c r="IQE182" s="84"/>
      <c r="IQF182" s="4"/>
      <c r="IQG182" s="4"/>
      <c r="IQH182" s="4"/>
      <c r="IQI182" s="4"/>
      <c r="IQJ182" s="205"/>
      <c r="IQK182" s="70"/>
      <c r="IQL182" s="87"/>
      <c r="IQM182" s="255"/>
      <c r="IQN182" s="126"/>
      <c r="IQO182" s="84"/>
      <c r="IQP182" s="4"/>
      <c r="IQQ182" s="4"/>
      <c r="IQR182" s="4"/>
      <c r="IQS182" s="4"/>
      <c r="IQT182" s="205"/>
      <c r="IQU182" s="70"/>
      <c r="IQV182" s="87"/>
      <c r="IQW182" s="255"/>
      <c r="IQX182" s="126"/>
      <c r="IQY182" s="84"/>
      <c r="IQZ182" s="4"/>
      <c r="IRA182" s="4"/>
      <c r="IRB182" s="4"/>
      <c r="IRC182" s="4"/>
      <c r="IRD182" s="205"/>
      <c r="IRE182" s="70"/>
      <c r="IRF182" s="87"/>
      <c r="IRG182" s="255"/>
      <c r="IRH182" s="126"/>
      <c r="IRI182" s="84"/>
      <c r="IRJ182" s="4"/>
      <c r="IRK182" s="4"/>
      <c r="IRL182" s="4"/>
      <c r="IRM182" s="4"/>
      <c r="IRN182" s="205"/>
      <c r="IRO182" s="70"/>
      <c r="IRP182" s="87"/>
      <c r="IRQ182" s="255"/>
      <c r="IRR182" s="126"/>
      <c r="IRS182" s="84"/>
      <c r="IRT182" s="4"/>
      <c r="IRU182" s="4"/>
      <c r="IRV182" s="4"/>
      <c r="IRW182" s="4"/>
      <c r="IRX182" s="205"/>
      <c r="IRY182" s="70"/>
      <c r="IRZ182" s="87"/>
      <c r="ISA182" s="255"/>
      <c r="ISB182" s="126"/>
      <c r="ISC182" s="84"/>
      <c r="ISD182" s="4"/>
      <c r="ISE182" s="4"/>
      <c r="ISF182" s="4"/>
      <c r="ISG182" s="4"/>
      <c r="ISH182" s="205"/>
      <c r="ISI182" s="70"/>
      <c r="ISJ182" s="87"/>
      <c r="ISK182" s="255"/>
      <c r="ISL182" s="126"/>
      <c r="ISM182" s="84"/>
      <c r="ISN182" s="4"/>
      <c r="ISO182" s="4"/>
      <c r="ISP182" s="4"/>
      <c r="ISQ182" s="4"/>
      <c r="ISR182" s="205"/>
      <c r="ISS182" s="70"/>
      <c r="IST182" s="87"/>
      <c r="ISU182" s="255"/>
      <c r="ISV182" s="126"/>
      <c r="ISW182" s="84"/>
      <c r="ISX182" s="4"/>
      <c r="ISY182" s="4"/>
      <c r="ISZ182" s="4"/>
      <c r="ITA182" s="4"/>
      <c r="ITB182" s="205"/>
      <c r="ITC182" s="70"/>
      <c r="ITD182" s="87"/>
      <c r="ITE182" s="255"/>
      <c r="ITF182" s="126"/>
      <c r="ITG182" s="84"/>
      <c r="ITH182" s="4"/>
      <c r="ITI182" s="4"/>
      <c r="ITJ182" s="4"/>
      <c r="ITK182" s="4"/>
      <c r="ITL182" s="205"/>
      <c r="ITM182" s="70"/>
      <c r="ITN182" s="87"/>
      <c r="ITO182" s="255"/>
      <c r="ITP182" s="126"/>
      <c r="ITQ182" s="84"/>
      <c r="ITR182" s="4"/>
      <c r="ITS182" s="4"/>
      <c r="ITT182" s="4"/>
      <c r="ITU182" s="4"/>
      <c r="ITV182" s="205"/>
      <c r="ITW182" s="70"/>
      <c r="ITX182" s="87"/>
      <c r="ITY182" s="255"/>
      <c r="ITZ182" s="126"/>
      <c r="IUA182" s="84"/>
      <c r="IUB182" s="4"/>
      <c r="IUC182" s="4"/>
      <c r="IUD182" s="4"/>
      <c r="IUE182" s="4"/>
      <c r="IUF182" s="205"/>
      <c r="IUG182" s="70"/>
      <c r="IUH182" s="87"/>
      <c r="IUI182" s="255"/>
      <c r="IUJ182" s="126"/>
      <c r="IUK182" s="84"/>
      <c r="IUL182" s="4"/>
      <c r="IUM182" s="4"/>
      <c r="IUN182" s="4"/>
      <c r="IUO182" s="4"/>
      <c r="IUP182" s="205"/>
      <c r="IUQ182" s="70"/>
      <c r="IUR182" s="87"/>
      <c r="IUS182" s="255"/>
      <c r="IUT182" s="126"/>
      <c r="IUU182" s="84"/>
      <c r="IUV182" s="4"/>
      <c r="IUW182" s="4"/>
      <c r="IUX182" s="4"/>
      <c r="IUY182" s="4"/>
      <c r="IUZ182" s="205"/>
      <c r="IVA182" s="70"/>
      <c r="IVB182" s="87"/>
      <c r="IVC182" s="255"/>
      <c r="IVD182" s="126"/>
      <c r="IVE182" s="84"/>
      <c r="IVF182" s="4"/>
      <c r="IVG182" s="4"/>
      <c r="IVH182" s="4"/>
      <c r="IVI182" s="4"/>
      <c r="IVJ182" s="205"/>
      <c r="IVK182" s="70"/>
      <c r="IVL182" s="87"/>
      <c r="IVM182" s="255"/>
      <c r="IVN182" s="126"/>
      <c r="IVO182" s="84"/>
      <c r="IVP182" s="4"/>
      <c r="IVQ182" s="4"/>
      <c r="IVR182" s="4"/>
      <c r="IVS182" s="4"/>
      <c r="IVT182" s="205"/>
      <c r="IVU182" s="70"/>
      <c r="IVV182" s="87"/>
      <c r="IVW182" s="255"/>
      <c r="IVX182" s="126"/>
      <c r="IVY182" s="84"/>
      <c r="IVZ182" s="4"/>
      <c r="IWA182" s="4"/>
      <c r="IWB182" s="4"/>
      <c r="IWC182" s="4"/>
      <c r="IWD182" s="205"/>
      <c r="IWE182" s="70"/>
      <c r="IWF182" s="87"/>
      <c r="IWG182" s="255"/>
      <c r="IWH182" s="126"/>
      <c r="IWI182" s="84"/>
      <c r="IWJ182" s="4"/>
      <c r="IWK182" s="4"/>
      <c r="IWL182" s="4"/>
      <c r="IWM182" s="4"/>
      <c r="IWN182" s="205"/>
      <c r="IWO182" s="70"/>
      <c r="IWP182" s="87"/>
      <c r="IWQ182" s="255"/>
      <c r="IWR182" s="126"/>
      <c r="IWS182" s="84"/>
      <c r="IWT182" s="4"/>
      <c r="IWU182" s="4"/>
      <c r="IWV182" s="4"/>
      <c r="IWW182" s="4"/>
      <c r="IWX182" s="205"/>
      <c r="IWY182" s="70"/>
      <c r="IWZ182" s="87"/>
      <c r="IXA182" s="255"/>
      <c r="IXB182" s="126"/>
      <c r="IXC182" s="84"/>
      <c r="IXD182" s="4"/>
      <c r="IXE182" s="4"/>
      <c r="IXF182" s="4"/>
      <c r="IXG182" s="4"/>
      <c r="IXH182" s="205"/>
      <c r="IXI182" s="70"/>
      <c r="IXJ182" s="87"/>
      <c r="IXK182" s="255"/>
      <c r="IXL182" s="126"/>
      <c r="IXM182" s="84"/>
      <c r="IXN182" s="4"/>
      <c r="IXO182" s="4"/>
      <c r="IXP182" s="4"/>
      <c r="IXQ182" s="4"/>
      <c r="IXR182" s="205"/>
      <c r="IXS182" s="70"/>
      <c r="IXT182" s="87"/>
      <c r="IXU182" s="255"/>
      <c r="IXV182" s="126"/>
      <c r="IXW182" s="84"/>
      <c r="IXX182" s="4"/>
      <c r="IXY182" s="4"/>
      <c r="IXZ182" s="4"/>
      <c r="IYA182" s="4"/>
      <c r="IYB182" s="205"/>
      <c r="IYC182" s="70"/>
      <c r="IYD182" s="87"/>
      <c r="IYE182" s="255"/>
      <c r="IYF182" s="126"/>
      <c r="IYG182" s="84"/>
      <c r="IYH182" s="4"/>
      <c r="IYI182" s="4"/>
      <c r="IYJ182" s="4"/>
      <c r="IYK182" s="4"/>
      <c r="IYL182" s="205"/>
      <c r="IYM182" s="70"/>
      <c r="IYN182" s="87"/>
      <c r="IYO182" s="255"/>
      <c r="IYP182" s="126"/>
      <c r="IYQ182" s="84"/>
      <c r="IYR182" s="4"/>
      <c r="IYS182" s="4"/>
      <c r="IYT182" s="4"/>
      <c r="IYU182" s="4"/>
      <c r="IYV182" s="205"/>
      <c r="IYW182" s="70"/>
      <c r="IYX182" s="87"/>
      <c r="IYY182" s="255"/>
      <c r="IYZ182" s="126"/>
      <c r="IZA182" s="84"/>
      <c r="IZB182" s="4"/>
      <c r="IZC182" s="4"/>
      <c r="IZD182" s="4"/>
      <c r="IZE182" s="4"/>
      <c r="IZF182" s="205"/>
      <c r="IZG182" s="70"/>
      <c r="IZH182" s="87"/>
      <c r="IZI182" s="255"/>
      <c r="IZJ182" s="126"/>
      <c r="IZK182" s="84"/>
      <c r="IZL182" s="4"/>
      <c r="IZM182" s="4"/>
      <c r="IZN182" s="4"/>
      <c r="IZO182" s="4"/>
      <c r="IZP182" s="205"/>
      <c r="IZQ182" s="70"/>
      <c r="IZR182" s="87"/>
      <c r="IZS182" s="255"/>
      <c r="IZT182" s="126"/>
      <c r="IZU182" s="84"/>
      <c r="IZV182" s="4"/>
      <c r="IZW182" s="4"/>
      <c r="IZX182" s="4"/>
      <c r="IZY182" s="4"/>
      <c r="IZZ182" s="205"/>
      <c r="JAA182" s="70"/>
      <c r="JAB182" s="87"/>
      <c r="JAC182" s="255"/>
      <c r="JAD182" s="126"/>
      <c r="JAE182" s="84"/>
      <c r="JAF182" s="4"/>
      <c r="JAG182" s="4"/>
      <c r="JAH182" s="4"/>
      <c r="JAI182" s="4"/>
      <c r="JAJ182" s="205"/>
      <c r="JAK182" s="70"/>
      <c r="JAL182" s="87"/>
      <c r="JAM182" s="255"/>
      <c r="JAN182" s="126"/>
      <c r="JAO182" s="84"/>
      <c r="JAP182" s="4"/>
      <c r="JAQ182" s="4"/>
      <c r="JAR182" s="4"/>
      <c r="JAS182" s="4"/>
      <c r="JAT182" s="205"/>
      <c r="JAU182" s="70"/>
      <c r="JAV182" s="87"/>
      <c r="JAW182" s="255"/>
      <c r="JAX182" s="126"/>
      <c r="JAY182" s="84"/>
      <c r="JAZ182" s="4"/>
      <c r="JBA182" s="4"/>
      <c r="JBB182" s="4"/>
      <c r="JBC182" s="4"/>
      <c r="JBD182" s="205"/>
      <c r="JBE182" s="70"/>
      <c r="JBF182" s="87"/>
      <c r="JBG182" s="255"/>
      <c r="JBH182" s="126"/>
      <c r="JBI182" s="84"/>
      <c r="JBJ182" s="4"/>
      <c r="JBK182" s="4"/>
      <c r="JBL182" s="4"/>
      <c r="JBM182" s="4"/>
      <c r="JBN182" s="205"/>
      <c r="JBO182" s="70"/>
      <c r="JBP182" s="87"/>
      <c r="JBQ182" s="255"/>
      <c r="JBR182" s="126"/>
      <c r="JBS182" s="84"/>
      <c r="JBT182" s="4"/>
      <c r="JBU182" s="4"/>
      <c r="JBV182" s="4"/>
      <c r="JBW182" s="4"/>
      <c r="JBX182" s="205"/>
      <c r="JBY182" s="70"/>
      <c r="JBZ182" s="87"/>
      <c r="JCA182" s="255"/>
      <c r="JCB182" s="126"/>
      <c r="JCC182" s="84"/>
      <c r="JCD182" s="4"/>
      <c r="JCE182" s="4"/>
      <c r="JCF182" s="4"/>
      <c r="JCG182" s="4"/>
      <c r="JCH182" s="205"/>
      <c r="JCI182" s="70"/>
      <c r="JCJ182" s="87"/>
      <c r="JCK182" s="255"/>
      <c r="JCL182" s="126"/>
      <c r="JCM182" s="84"/>
      <c r="JCN182" s="4"/>
      <c r="JCO182" s="4"/>
      <c r="JCP182" s="4"/>
      <c r="JCQ182" s="4"/>
      <c r="JCR182" s="205"/>
      <c r="JCS182" s="70"/>
      <c r="JCT182" s="87"/>
      <c r="JCU182" s="255"/>
      <c r="JCV182" s="126"/>
      <c r="JCW182" s="84"/>
      <c r="JCX182" s="4"/>
      <c r="JCY182" s="4"/>
      <c r="JCZ182" s="4"/>
      <c r="JDA182" s="4"/>
      <c r="JDB182" s="205"/>
      <c r="JDC182" s="70"/>
      <c r="JDD182" s="87"/>
      <c r="JDE182" s="255"/>
      <c r="JDF182" s="126"/>
      <c r="JDG182" s="84"/>
      <c r="JDH182" s="4"/>
      <c r="JDI182" s="4"/>
      <c r="JDJ182" s="4"/>
      <c r="JDK182" s="4"/>
      <c r="JDL182" s="205"/>
      <c r="JDM182" s="70"/>
      <c r="JDN182" s="87"/>
      <c r="JDO182" s="255"/>
      <c r="JDP182" s="126"/>
      <c r="JDQ182" s="84"/>
      <c r="JDR182" s="4"/>
      <c r="JDS182" s="4"/>
      <c r="JDT182" s="4"/>
      <c r="JDU182" s="4"/>
      <c r="JDV182" s="205"/>
      <c r="JDW182" s="70"/>
      <c r="JDX182" s="87"/>
      <c r="JDY182" s="255"/>
      <c r="JDZ182" s="126"/>
      <c r="JEA182" s="84"/>
      <c r="JEB182" s="4"/>
      <c r="JEC182" s="4"/>
      <c r="JED182" s="4"/>
      <c r="JEE182" s="4"/>
      <c r="JEF182" s="205"/>
      <c r="JEG182" s="70"/>
      <c r="JEH182" s="87"/>
      <c r="JEI182" s="255"/>
      <c r="JEJ182" s="126"/>
      <c r="JEK182" s="84"/>
      <c r="JEL182" s="4"/>
      <c r="JEM182" s="4"/>
      <c r="JEN182" s="4"/>
      <c r="JEO182" s="4"/>
      <c r="JEP182" s="205"/>
      <c r="JEQ182" s="70"/>
      <c r="JER182" s="87"/>
      <c r="JES182" s="255"/>
      <c r="JET182" s="126"/>
      <c r="JEU182" s="84"/>
      <c r="JEV182" s="4"/>
      <c r="JEW182" s="4"/>
      <c r="JEX182" s="4"/>
      <c r="JEY182" s="4"/>
      <c r="JEZ182" s="205"/>
      <c r="JFA182" s="70"/>
      <c r="JFB182" s="87"/>
      <c r="JFC182" s="255"/>
      <c r="JFD182" s="126"/>
      <c r="JFE182" s="84"/>
      <c r="JFF182" s="4"/>
      <c r="JFG182" s="4"/>
      <c r="JFH182" s="4"/>
      <c r="JFI182" s="4"/>
      <c r="JFJ182" s="205"/>
      <c r="JFK182" s="70"/>
      <c r="JFL182" s="87"/>
      <c r="JFM182" s="255"/>
      <c r="JFN182" s="126"/>
      <c r="JFO182" s="84"/>
      <c r="JFP182" s="4"/>
      <c r="JFQ182" s="4"/>
      <c r="JFR182" s="4"/>
      <c r="JFS182" s="4"/>
      <c r="JFT182" s="205"/>
      <c r="JFU182" s="70"/>
      <c r="JFV182" s="87"/>
      <c r="JFW182" s="255"/>
      <c r="JFX182" s="126"/>
      <c r="JFY182" s="84"/>
      <c r="JFZ182" s="4"/>
      <c r="JGA182" s="4"/>
      <c r="JGB182" s="4"/>
      <c r="JGC182" s="4"/>
      <c r="JGD182" s="205"/>
      <c r="JGE182" s="70"/>
      <c r="JGF182" s="87"/>
      <c r="JGG182" s="255"/>
      <c r="JGH182" s="126"/>
      <c r="JGI182" s="84"/>
      <c r="JGJ182" s="4"/>
      <c r="JGK182" s="4"/>
      <c r="JGL182" s="4"/>
      <c r="JGM182" s="4"/>
      <c r="JGN182" s="205"/>
      <c r="JGO182" s="70"/>
      <c r="JGP182" s="87"/>
      <c r="JGQ182" s="255"/>
      <c r="JGR182" s="126"/>
      <c r="JGS182" s="84"/>
      <c r="JGT182" s="4"/>
      <c r="JGU182" s="4"/>
      <c r="JGV182" s="4"/>
      <c r="JGW182" s="4"/>
      <c r="JGX182" s="205"/>
      <c r="JGY182" s="70"/>
      <c r="JGZ182" s="87"/>
      <c r="JHA182" s="255"/>
      <c r="JHB182" s="126"/>
      <c r="JHC182" s="84"/>
      <c r="JHD182" s="4"/>
      <c r="JHE182" s="4"/>
      <c r="JHF182" s="4"/>
      <c r="JHG182" s="4"/>
      <c r="JHH182" s="205"/>
      <c r="JHI182" s="70"/>
      <c r="JHJ182" s="87"/>
      <c r="JHK182" s="255"/>
      <c r="JHL182" s="126"/>
      <c r="JHM182" s="84"/>
      <c r="JHN182" s="4"/>
      <c r="JHO182" s="4"/>
      <c r="JHP182" s="4"/>
      <c r="JHQ182" s="4"/>
      <c r="JHR182" s="205"/>
      <c r="JHS182" s="70"/>
      <c r="JHT182" s="87"/>
      <c r="JHU182" s="255"/>
      <c r="JHV182" s="126"/>
      <c r="JHW182" s="84"/>
      <c r="JHX182" s="4"/>
      <c r="JHY182" s="4"/>
      <c r="JHZ182" s="4"/>
      <c r="JIA182" s="4"/>
      <c r="JIB182" s="205"/>
      <c r="JIC182" s="70"/>
      <c r="JID182" s="87"/>
      <c r="JIE182" s="255"/>
      <c r="JIF182" s="126"/>
      <c r="JIG182" s="84"/>
      <c r="JIH182" s="4"/>
      <c r="JII182" s="4"/>
      <c r="JIJ182" s="4"/>
      <c r="JIK182" s="4"/>
      <c r="JIL182" s="205"/>
      <c r="JIM182" s="70"/>
      <c r="JIN182" s="87"/>
      <c r="JIO182" s="255"/>
      <c r="JIP182" s="126"/>
      <c r="JIQ182" s="84"/>
      <c r="JIR182" s="4"/>
      <c r="JIS182" s="4"/>
      <c r="JIT182" s="4"/>
      <c r="JIU182" s="4"/>
      <c r="JIV182" s="205"/>
      <c r="JIW182" s="70"/>
      <c r="JIX182" s="87"/>
      <c r="JIY182" s="255"/>
      <c r="JIZ182" s="126"/>
      <c r="JJA182" s="84"/>
      <c r="JJB182" s="4"/>
      <c r="JJC182" s="4"/>
      <c r="JJD182" s="4"/>
      <c r="JJE182" s="4"/>
      <c r="JJF182" s="205"/>
      <c r="JJG182" s="70"/>
      <c r="JJH182" s="87"/>
      <c r="JJI182" s="255"/>
      <c r="JJJ182" s="126"/>
      <c r="JJK182" s="84"/>
      <c r="JJL182" s="4"/>
      <c r="JJM182" s="4"/>
      <c r="JJN182" s="4"/>
      <c r="JJO182" s="4"/>
      <c r="JJP182" s="205"/>
      <c r="JJQ182" s="70"/>
      <c r="JJR182" s="87"/>
      <c r="JJS182" s="255"/>
      <c r="JJT182" s="126"/>
      <c r="JJU182" s="84"/>
      <c r="JJV182" s="4"/>
      <c r="JJW182" s="4"/>
      <c r="JJX182" s="4"/>
      <c r="JJY182" s="4"/>
      <c r="JJZ182" s="205"/>
      <c r="JKA182" s="70"/>
      <c r="JKB182" s="87"/>
      <c r="JKC182" s="255"/>
      <c r="JKD182" s="126"/>
      <c r="JKE182" s="84"/>
      <c r="JKF182" s="4"/>
      <c r="JKG182" s="4"/>
      <c r="JKH182" s="4"/>
      <c r="JKI182" s="4"/>
      <c r="JKJ182" s="205"/>
      <c r="JKK182" s="70"/>
      <c r="JKL182" s="87"/>
      <c r="JKM182" s="255"/>
      <c r="JKN182" s="126"/>
      <c r="JKO182" s="84"/>
      <c r="JKP182" s="4"/>
      <c r="JKQ182" s="4"/>
      <c r="JKR182" s="4"/>
      <c r="JKS182" s="4"/>
      <c r="JKT182" s="205"/>
      <c r="JKU182" s="70"/>
      <c r="JKV182" s="87"/>
      <c r="JKW182" s="255"/>
      <c r="JKX182" s="126"/>
      <c r="JKY182" s="84"/>
      <c r="JKZ182" s="4"/>
      <c r="JLA182" s="4"/>
      <c r="JLB182" s="4"/>
      <c r="JLC182" s="4"/>
      <c r="JLD182" s="205"/>
      <c r="JLE182" s="70"/>
      <c r="JLF182" s="87"/>
      <c r="JLG182" s="255"/>
      <c r="JLH182" s="126"/>
      <c r="JLI182" s="84"/>
      <c r="JLJ182" s="4"/>
      <c r="JLK182" s="4"/>
      <c r="JLL182" s="4"/>
      <c r="JLM182" s="4"/>
      <c r="JLN182" s="205"/>
      <c r="JLO182" s="70"/>
      <c r="JLP182" s="87"/>
      <c r="JLQ182" s="255"/>
      <c r="JLR182" s="126"/>
      <c r="JLS182" s="84"/>
      <c r="JLT182" s="4"/>
      <c r="JLU182" s="4"/>
      <c r="JLV182" s="4"/>
      <c r="JLW182" s="4"/>
      <c r="JLX182" s="205"/>
      <c r="JLY182" s="70"/>
      <c r="JLZ182" s="87"/>
      <c r="JMA182" s="255"/>
      <c r="JMB182" s="126"/>
      <c r="JMC182" s="84"/>
      <c r="JMD182" s="4"/>
      <c r="JME182" s="4"/>
      <c r="JMF182" s="4"/>
      <c r="JMG182" s="4"/>
      <c r="JMH182" s="205"/>
      <c r="JMI182" s="70"/>
      <c r="JMJ182" s="87"/>
      <c r="JMK182" s="255"/>
      <c r="JML182" s="126"/>
      <c r="JMM182" s="84"/>
      <c r="JMN182" s="4"/>
      <c r="JMO182" s="4"/>
      <c r="JMP182" s="4"/>
      <c r="JMQ182" s="4"/>
      <c r="JMR182" s="205"/>
      <c r="JMS182" s="70"/>
      <c r="JMT182" s="87"/>
      <c r="JMU182" s="255"/>
      <c r="JMV182" s="126"/>
      <c r="JMW182" s="84"/>
      <c r="JMX182" s="4"/>
      <c r="JMY182" s="4"/>
      <c r="JMZ182" s="4"/>
      <c r="JNA182" s="4"/>
      <c r="JNB182" s="205"/>
      <c r="JNC182" s="70"/>
      <c r="JND182" s="87"/>
      <c r="JNE182" s="255"/>
      <c r="JNF182" s="126"/>
      <c r="JNG182" s="84"/>
      <c r="JNH182" s="4"/>
      <c r="JNI182" s="4"/>
      <c r="JNJ182" s="4"/>
      <c r="JNK182" s="4"/>
      <c r="JNL182" s="205"/>
      <c r="JNM182" s="70"/>
      <c r="JNN182" s="87"/>
      <c r="JNO182" s="255"/>
      <c r="JNP182" s="126"/>
      <c r="JNQ182" s="84"/>
      <c r="JNR182" s="4"/>
      <c r="JNS182" s="4"/>
      <c r="JNT182" s="4"/>
      <c r="JNU182" s="4"/>
      <c r="JNV182" s="205"/>
      <c r="JNW182" s="70"/>
      <c r="JNX182" s="87"/>
      <c r="JNY182" s="255"/>
      <c r="JNZ182" s="126"/>
      <c r="JOA182" s="84"/>
      <c r="JOB182" s="4"/>
      <c r="JOC182" s="4"/>
      <c r="JOD182" s="4"/>
      <c r="JOE182" s="4"/>
      <c r="JOF182" s="205"/>
      <c r="JOG182" s="70"/>
      <c r="JOH182" s="87"/>
      <c r="JOI182" s="255"/>
      <c r="JOJ182" s="126"/>
      <c r="JOK182" s="84"/>
      <c r="JOL182" s="4"/>
      <c r="JOM182" s="4"/>
      <c r="JON182" s="4"/>
      <c r="JOO182" s="4"/>
      <c r="JOP182" s="205"/>
      <c r="JOQ182" s="70"/>
      <c r="JOR182" s="87"/>
      <c r="JOS182" s="255"/>
      <c r="JOT182" s="126"/>
      <c r="JOU182" s="84"/>
      <c r="JOV182" s="4"/>
      <c r="JOW182" s="4"/>
      <c r="JOX182" s="4"/>
      <c r="JOY182" s="4"/>
      <c r="JOZ182" s="205"/>
      <c r="JPA182" s="70"/>
      <c r="JPB182" s="87"/>
      <c r="JPC182" s="255"/>
      <c r="JPD182" s="126"/>
      <c r="JPE182" s="84"/>
      <c r="JPF182" s="4"/>
      <c r="JPG182" s="4"/>
      <c r="JPH182" s="4"/>
      <c r="JPI182" s="4"/>
      <c r="JPJ182" s="205"/>
      <c r="JPK182" s="70"/>
      <c r="JPL182" s="87"/>
      <c r="JPM182" s="255"/>
      <c r="JPN182" s="126"/>
      <c r="JPO182" s="84"/>
      <c r="JPP182" s="4"/>
      <c r="JPQ182" s="4"/>
      <c r="JPR182" s="4"/>
      <c r="JPS182" s="4"/>
      <c r="JPT182" s="205"/>
      <c r="JPU182" s="70"/>
      <c r="JPV182" s="87"/>
      <c r="JPW182" s="255"/>
      <c r="JPX182" s="126"/>
      <c r="JPY182" s="84"/>
      <c r="JPZ182" s="4"/>
      <c r="JQA182" s="4"/>
      <c r="JQB182" s="4"/>
      <c r="JQC182" s="4"/>
      <c r="JQD182" s="205"/>
      <c r="JQE182" s="70"/>
      <c r="JQF182" s="87"/>
      <c r="JQG182" s="255"/>
      <c r="JQH182" s="126"/>
      <c r="JQI182" s="84"/>
      <c r="JQJ182" s="4"/>
      <c r="JQK182" s="4"/>
      <c r="JQL182" s="4"/>
      <c r="JQM182" s="4"/>
      <c r="JQN182" s="205"/>
      <c r="JQO182" s="70"/>
      <c r="JQP182" s="87"/>
      <c r="JQQ182" s="255"/>
      <c r="JQR182" s="126"/>
      <c r="JQS182" s="84"/>
      <c r="JQT182" s="4"/>
      <c r="JQU182" s="4"/>
      <c r="JQV182" s="4"/>
      <c r="JQW182" s="4"/>
      <c r="JQX182" s="205"/>
      <c r="JQY182" s="70"/>
      <c r="JQZ182" s="87"/>
      <c r="JRA182" s="255"/>
      <c r="JRB182" s="126"/>
      <c r="JRC182" s="84"/>
      <c r="JRD182" s="4"/>
      <c r="JRE182" s="4"/>
      <c r="JRF182" s="4"/>
      <c r="JRG182" s="4"/>
      <c r="JRH182" s="205"/>
      <c r="JRI182" s="70"/>
      <c r="JRJ182" s="87"/>
      <c r="JRK182" s="255"/>
      <c r="JRL182" s="126"/>
      <c r="JRM182" s="84"/>
      <c r="JRN182" s="4"/>
      <c r="JRO182" s="4"/>
      <c r="JRP182" s="4"/>
      <c r="JRQ182" s="4"/>
      <c r="JRR182" s="205"/>
      <c r="JRS182" s="70"/>
      <c r="JRT182" s="87"/>
      <c r="JRU182" s="255"/>
      <c r="JRV182" s="126"/>
      <c r="JRW182" s="84"/>
      <c r="JRX182" s="4"/>
      <c r="JRY182" s="4"/>
      <c r="JRZ182" s="4"/>
      <c r="JSA182" s="4"/>
      <c r="JSB182" s="205"/>
      <c r="JSC182" s="70"/>
      <c r="JSD182" s="87"/>
      <c r="JSE182" s="255"/>
      <c r="JSF182" s="126"/>
      <c r="JSG182" s="84"/>
      <c r="JSH182" s="4"/>
      <c r="JSI182" s="4"/>
      <c r="JSJ182" s="4"/>
      <c r="JSK182" s="4"/>
      <c r="JSL182" s="205"/>
      <c r="JSM182" s="70"/>
      <c r="JSN182" s="87"/>
      <c r="JSO182" s="255"/>
      <c r="JSP182" s="126"/>
      <c r="JSQ182" s="84"/>
      <c r="JSR182" s="4"/>
      <c r="JSS182" s="4"/>
      <c r="JST182" s="4"/>
      <c r="JSU182" s="4"/>
      <c r="JSV182" s="205"/>
      <c r="JSW182" s="70"/>
      <c r="JSX182" s="87"/>
      <c r="JSY182" s="255"/>
      <c r="JSZ182" s="126"/>
      <c r="JTA182" s="84"/>
      <c r="JTB182" s="4"/>
      <c r="JTC182" s="4"/>
      <c r="JTD182" s="4"/>
      <c r="JTE182" s="4"/>
      <c r="JTF182" s="205"/>
      <c r="JTG182" s="70"/>
      <c r="JTH182" s="87"/>
      <c r="JTI182" s="255"/>
      <c r="JTJ182" s="126"/>
      <c r="JTK182" s="84"/>
      <c r="JTL182" s="4"/>
      <c r="JTM182" s="4"/>
      <c r="JTN182" s="4"/>
      <c r="JTO182" s="4"/>
      <c r="JTP182" s="205"/>
      <c r="JTQ182" s="70"/>
      <c r="JTR182" s="87"/>
      <c r="JTS182" s="255"/>
      <c r="JTT182" s="126"/>
      <c r="JTU182" s="84"/>
      <c r="JTV182" s="4"/>
      <c r="JTW182" s="4"/>
      <c r="JTX182" s="4"/>
      <c r="JTY182" s="4"/>
      <c r="JTZ182" s="205"/>
      <c r="JUA182" s="70"/>
      <c r="JUB182" s="87"/>
      <c r="JUC182" s="255"/>
      <c r="JUD182" s="126"/>
      <c r="JUE182" s="84"/>
      <c r="JUF182" s="4"/>
      <c r="JUG182" s="4"/>
      <c r="JUH182" s="4"/>
      <c r="JUI182" s="4"/>
      <c r="JUJ182" s="205"/>
      <c r="JUK182" s="70"/>
      <c r="JUL182" s="87"/>
      <c r="JUM182" s="255"/>
      <c r="JUN182" s="126"/>
      <c r="JUO182" s="84"/>
      <c r="JUP182" s="4"/>
      <c r="JUQ182" s="4"/>
      <c r="JUR182" s="4"/>
      <c r="JUS182" s="4"/>
      <c r="JUT182" s="205"/>
      <c r="JUU182" s="70"/>
      <c r="JUV182" s="87"/>
      <c r="JUW182" s="255"/>
      <c r="JUX182" s="126"/>
      <c r="JUY182" s="84"/>
      <c r="JUZ182" s="4"/>
      <c r="JVA182" s="4"/>
      <c r="JVB182" s="4"/>
      <c r="JVC182" s="4"/>
      <c r="JVD182" s="205"/>
      <c r="JVE182" s="70"/>
      <c r="JVF182" s="87"/>
      <c r="JVG182" s="255"/>
      <c r="JVH182" s="126"/>
      <c r="JVI182" s="84"/>
      <c r="JVJ182" s="4"/>
      <c r="JVK182" s="4"/>
      <c r="JVL182" s="4"/>
      <c r="JVM182" s="4"/>
      <c r="JVN182" s="205"/>
      <c r="JVO182" s="70"/>
      <c r="JVP182" s="87"/>
      <c r="JVQ182" s="255"/>
      <c r="JVR182" s="126"/>
      <c r="JVS182" s="84"/>
      <c r="JVT182" s="4"/>
      <c r="JVU182" s="4"/>
      <c r="JVV182" s="4"/>
      <c r="JVW182" s="4"/>
      <c r="JVX182" s="205"/>
      <c r="JVY182" s="70"/>
      <c r="JVZ182" s="87"/>
      <c r="JWA182" s="255"/>
      <c r="JWB182" s="126"/>
      <c r="JWC182" s="84"/>
      <c r="JWD182" s="4"/>
      <c r="JWE182" s="4"/>
      <c r="JWF182" s="4"/>
      <c r="JWG182" s="4"/>
      <c r="JWH182" s="205"/>
      <c r="JWI182" s="70"/>
      <c r="JWJ182" s="87"/>
      <c r="JWK182" s="255"/>
      <c r="JWL182" s="126"/>
      <c r="JWM182" s="84"/>
      <c r="JWN182" s="4"/>
      <c r="JWO182" s="4"/>
      <c r="JWP182" s="4"/>
      <c r="JWQ182" s="4"/>
      <c r="JWR182" s="205"/>
      <c r="JWS182" s="70"/>
      <c r="JWT182" s="87"/>
      <c r="JWU182" s="255"/>
      <c r="JWV182" s="126"/>
      <c r="JWW182" s="84"/>
      <c r="JWX182" s="4"/>
      <c r="JWY182" s="4"/>
      <c r="JWZ182" s="4"/>
      <c r="JXA182" s="4"/>
      <c r="JXB182" s="205"/>
      <c r="JXC182" s="70"/>
      <c r="JXD182" s="87"/>
      <c r="JXE182" s="255"/>
      <c r="JXF182" s="126"/>
      <c r="JXG182" s="84"/>
      <c r="JXH182" s="4"/>
      <c r="JXI182" s="4"/>
      <c r="JXJ182" s="4"/>
      <c r="JXK182" s="4"/>
      <c r="JXL182" s="205"/>
      <c r="JXM182" s="70"/>
      <c r="JXN182" s="87"/>
      <c r="JXO182" s="255"/>
      <c r="JXP182" s="126"/>
      <c r="JXQ182" s="84"/>
      <c r="JXR182" s="4"/>
      <c r="JXS182" s="4"/>
      <c r="JXT182" s="4"/>
      <c r="JXU182" s="4"/>
      <c r="JXV182" s="205"/>
      <c r="JXW182" s="70"/>
      <c r="JXX182" s="87"/>
      <c r="JXY182" s="255"/>
      <c r="JXZ182" s="126"/>
      <c r="JYA182" s="84"/>
      <c r="JYB182" s="4"/>
      <c r="JYC182" s="4"/>
      <c r="JYD182" s="4"/>
      <c r="JYE182" s="4"/>
      <c r="JYF182" s="205"/>
      <c r="JYG182" s="70"/>
      <c r="JYH182" s="87"/>
      <c r="JYI182" s="255"/>
      <c r="JYJ182" s="126"/>
      <c r="JYK182" s="84"/>
      <c r="JYL182" s="4"/>
      <c r="JYM182" s="4"/>
      <c r="JYN182" s="4"/>
      <c r="JYO182" s="4"/>
      <c r="JYP182" s="205"/>
      <c r="JYQ182" s="70"/>
      <c r="JYR182" s="87"/>
      <c r="JYS182" s="255"/>
      <c r="JYT182" s="126"/>
      <c r="JYU182" s="84"/>
      <c r="JYV182" s="4"/>
      <c r="JYW182" s="4"/>
      <c r="JYX182" s="4"/>
      <c r="JYY182" s="4"/>
      <c r="JYZ182" s="205"/>
      <c r="JZA182" s="70"/>
      <c r="JZB182" s="87"/>
      <c r="JZC182" s="255"/>
      <c r="JZD182" s="126"/>
      <c r="JZE182" s="84"/>
      <c r="JZF182" s="4"/>
      <c r="JZG182" s="4"/>
      <c r="JZH182" s="4"/>
      <c r="JZI182" s="4"/>
      <c r="JZJ182" s="205"/>
      <c r="JZK182" s="70"/>
      <c r="JZL182" s="87"/>
      <c r="JZM182" s="255"/>
      <c r="JZN182" s="126"/>
      <c r="JZO182" s="84"/>
      <c r="JZP182" s="4"/>
      <c r="JZQ182" s="4"/>
      <c r="JZR182" s="4"/>
      <c r="JZS182" s="4"/>
      <c r="JZT182" s="205"/>
      <c r="JZU182" s="70"/>
      <c r="JZV182" s="87"/>
      <c r="JZW182" s="255"/>
      <c r="JZX182" s="126"/>
      <c r="JZY182" s="84"/>
      <c r="JZZ182" s="4"/>
      <c r="KAA182" s="4"/>
      <c r="KAB182" s="4"/>
      <c r="KAC182" s="4"/>
      <c r="KAD182" s="205"/>
      <c r="KAE182" s="70"/>
      <c r="KAF182" s="87"/>
      <c r="KAG182" s="255"/>
      <c r="KAH182" s="126"/>
      <c r="KAI182" s="84"/>
      <c r="KAJ182" s="4"/>
      <c r="KAK182" s="4"/>
      <c r="KAL182" s="4"/>
      <c r="KAM182" s="4"/>
      <c r="KAN182" s="205"/>
      <c r="KAO182" s="70"/>
      <c r="KAP182" s="87"/>
      <c r="KAQ182" s="255"/>
      <c r="KAR182" s="126"/>
      <c r="KAS182" s="84"/>
      <c r="KAT182" s="4"/>
      <c r="KAU182" s="4"/>
      <c r="KAV182" s="4"/>
      <c r="KAW182" s="4"/>
      <c r="KAX182" s="205"/>
      <c r="KAY182" s="70"/>
      <c r="KAZ182" s="87"/>
      <c r="KBA182" s="255"/>
      <c r="KBB182" s="126"/>
      <c r="KBC182" s="84"/>
      <c r="KBD182" s="4"/>
      <c r="KBE182" s="4"/>
      <c r="KBF182" s="4"/>
      <c r="KBG182" s="4"/>
      <c r="KBH182" s="205"/>
      <c r="KBI182" s="70"/>
      <c r="KBJ182" s="87"/>
      <c r="KBK182" s="255"/>
      <c r="KBL182" s="126"/>
      <c r="KBM182" s="84"/>
      <c r="KBN182" s="4"/>
      <c r="KBO182" s="4"/>
      <c r="KBP182" s="4"/>
      <c r="KBQ182" s="4"/>
      <c r="KBR182" s="205"/>
      <c r="KBS182" s="70"/>
      <c r="KBT182" s="87"/>
      <c r="KBU182" s="255"/>
      <c r="KBV182" s="126"/>
      <c r="KBW182" s="84"/>
      <c r="KBX182" s="4"/>
      <c r="KBY182" s="4"/>
      <c r="KBZ182" s="4"/>
      <c r="KCA182" s="4"/>
      <c r="KCB182" s="205"/>
      <c r="KCC182" s="70"/>
      <c r="KCD182" s="87"/>
      <c r="KCE182" s="255"/>
      <c r="KCF182" s="126"/>
      <c r="KCG182" s="84"/>
      <c r="KCH182" s="4"/>
      <c r="KCI182" s="4"/>
      <c r="KCJ182" s="4"/>
      <c r="KCK182" s="4"/>
      <c r="KCL182" s="205"/>
      <c r="KCM182" s="70"/>
      <c r="KCN182" s="87"/>
      <c r="KCO182" s="255"/>
      <c r="KCP182" s="126"/>
      <c r="KCQ182" s="84"/>
      <c r="KCR182" s="4"/>
      <c r="KCS182" s="4"/>
      <c r="KCT182" s="4"/>
      <c r="KCU182" s="4"/>
      <c r="KCV182" s="205"/>
      <c r="KCW182" s="70"/>
      <c r="KCX182" s="87"/>
      <c r="KCY182" s="255"/>
      <c r="KCZ182" s="126"/>
      <c r="KDA182" s="84"/>
      <c r="KDB182" s="4"/>
      <c r="KDC182" s="4"/>
      <c r="KDD182" s="4"/>
      <c r="KDE182" s="4"/>
      <c r="KDF182" s="205"/>
      <c r="KDG182" s="70"/>
      <c r="KDH182" s="87"/>
      <c r="KDI182" s="255"/>
      <c r="KDJ182" s="126"/>
      <c r="KDK182" s="84"/>
      <c r="KDL182" s="4"/>
      <c r="KDM182" s="4"/>
      <c r="KDN182" s="4"/>
      <c r="KDO182" s="4"/>
      <c r="KDP182" s="205"/>
      <c r="KDQ182" s="70"/>
      <c r="KDR182" s="87"/>
      <c r="KDS182" s="255"/>
      <c r="KDT182" s="126"/>
      <c r="KDU182" s="84"/>
      <c r="KDV182" s="4"/>
      <c r="KDW182" s="4"/>
      <c r="KDX182" s="4"/>
      <c r="KDY182" s="4"/>
      <c r="KDZ182" s="205"/>
      <c r="KEA182" s="70"/>
      <c r="KEB182" s="87"/>
      <c r="KEC182" s="255"/>
      <c r="KED182" s="126"/>
      <c r="KEE182" s="84"/>
      <c r="KEF182" s="4"/>
      <c r="KEG182" s="4"/>
      <c r="KEH182" s="4"/>
      <c r="KEI182" s="4"/>
      <c r="KEJ182" s="205"/>
      <c r="KEK182" s="70"/>
      <c r="KEL182" s="87"/>
      <c r="KEM182" s="255"/>
      <c r="KEN182" s="126"/>
      <c r="KEO182" s="84"/>
      <c r="KEP182" s="4"/>
      <c r="KEQ182" s="4"/>
      <c r="KER182" s="4"/>
      <c r="KES182" s="4"/>
      <c r="KET182" s="205"/>
      <c r="KEU182" s="70"/>
      <c r="KEV182" s="87"/>
      <c r="KEW182" s="255"/>
      <c r="KEX182" s="126"/>
      <c r="KEY182" s="84"/>
      <c r="KEZ182" s="4"/>
      <c r="KFA182" s="4"/>
      <c r="KFB182" s="4"/>
      <c r="KFC182" s="4"/>
      <c r="KFD182" s="205"/>
      <c r="KFE182" s="70"/>
      <c r="KFF182" s="87"/>
      <c r="KFG182" s="255"/>
      <c r="KFH182" s="126"/>
      <c r="KFI182" s="84"/>
      <c r="KFJ182" s="4"/>
      <c r="KFK182" s="4"/>
      <c r="KFL182" s="4"/>
      <c r="KFM182" s="4"/>
      <c r="KFN182" s="205"/>
      <c r="KFO182" s="70"/>
      <c r="KFP182" s="87"/>
      <c r="KFQ182" s="255"/>
      <c r="KFR182" s="126"/>
      <c r="KFS182" s="84"/>
      <c r="KFT182" s="4"/>
      <c r="KFU182" s="4"/>
      <c r="KFV182" s="4"/>
      <c r="KFW182" s="4"/>
      <c r="KFX182" s="205"/>
      <c r="KFY182" s="70"/>
      <c r="KFZ182" s="87"/>
      <c r="KGA182" s="255"/>
      <c r="KGB182" s="126"/>
      <c r="KGC182" s="84"/>
      <c r="KGD182" s="4"/>
      <c r="KGE182" s="4"/>
      <c r="KGF182" s="4"/>
      <c r="KGG182" s="4"/>
      <c r="KGH182" s="205"/>
      <c r="KGI182" s="70"/>
      <c r="KGJ182" s="87"/>
      <c r="KGK182" s="255"/>
      <c r="KGL182" s="126"/>
      <c r="KGM182" s="84"/>
      <c r="KGN182" s="4"/>
      <c r="KGO182" s="4"/>
      <c r="KGP182" s="4"/>
      <c r="KGQ182" s="4"/>
      <c r="KGR182" s="205"/>
      <c r="KGS182" s="70"/>
      <c r="KGT182" s="87"/>
      <c r="KGU182" s="255"/>
      <c r="KGV182" s="126"/>
      <c r="KGW182" s="84"/>
      <c r="KGX182" s="4"/>
      <c r="KGY182" s="4"/>
      <c r="KGZ182" s="4"/>
      <c r="KHA182" s="4"/>
      <c r="KHB182" s="205"/>
      <c r="KHC182" s="70"/>
      <c r="KHD182" s="87"/>
      <c r="KHE182" s="255"/>
      <c r="KHF182" s="126"/>
      <c r="KHG182" s="84"/>
      <c r="KHH182" s="4"/>
      <c r="KHI182" s="4"/>
      <c r="KHJ182" s="4"/>
      <c r="KHK182" s="4"/>
      <c r="KHL182" s="205"/>
      <c r="KHM182" s="70"/>
      <c r="KHN182" s="87"/>
      <c r="KHO182" s="255"/>
      <c r="KHP182" s="126"/>
      <c r="KHQ182" s="84"/>
      <c r="KHR182" s="4"/>
      <c r="KHS182" s="4"/>
      <c r="KHT182" s="4"/>
      <c r="KHU182" s="4"/>
      <c r="KHV182" s="205"/>
      <c r="KHW182" s="70"/>
      <c r="KHX182" s="87"/>
      <c r="KHY182" s="255"/>
      <c r="KHZ182" s="126"/>
      <c r="KIA182" s="84"/>
      <c r="KIB182" s="4"/>
      <c r="KIC182" s="4"/>
      <c r="KID182" s="4"/>
      <c r="KIE182" s="4"/>
      <c r="KIF182" s="205"/>
      <c r="KIG182" s="70"/>
      <c r="KIH182" s="87"/>
      <c r="KII182" s="255"/>
      <c r="KIJ182" s="126"/>
      <c r="KIK182" s="84"/>
      <c r="KIL182" s="4"/>
      <c r="KIM182" s="4"/>
      <c r="KIN182" s="4"/>
      <c r="KIO182" s="4"/>
      <c r="KIP182" s="205"/>
      <c r="KIQ182" s="70"/>
      <c r="KIR182" s="87"/>
      <c r="KIS182" s="255"/>
      <c r="KIT182" s="126"/>
      <c r="KIU182" s="84"/>
      <c r="KIV182" s="4"/>
      <c r="KIW182" s="4"/>
      <c r="KIX182" s="4"/>
      <c r="KIY182" s="4"/>
      <c r="KIZ182" s="205"/>
      <c r="KJA182" s="70"/>
      <c r="KJB182" s="87"/>
      <c r="KJC182" s="255"/>
      <c r="KJD182" s="126"/>
      <c r="KJE182" s="84"/>
      <c r="KJF182" s="4"/>
      <c r="KJG182" s="4"/>
      <c r="KJH182" s="4"/>
      <c r="KJI182" s="4"/>
      <c r="KJJ182" s="205"/>
      <c r="KJK182" s="70"/>
      <c r="KJL182" s="87"/>
      <c r="KJM182" s="255"/>
      <c r="KJN182" s="126"/>
      <c r="KJO182" s="84"/>
      <c r="KJP182" s="4"/>
      <c r="KJQ182" s="4"/>
      <c r="KJR182" s="4"/>
      <c r="KJS182" s="4"/>
      <c r="KJT182" s="205"/>
      <c r="KJU182" s="70"/>
      <c r="KJV182" s="87"/>
      <c r="KJW182" s="255"/>
      <c r="KJX182" s="126"/>
      <c r="KJY182" s="84"/>
      <c r="KJZ182" s="4"/>
      <c r="KKA182" s="4"/>
      <c r="KKB182" s="4"/>
      <c r="KKC182" s="4"/>
      <c r="KKD182" s="205"/>
      <c r="KKE182" s="70"/>
      <c r="KKF182" s="87"/>
      <c r="KKG182" s="255"/>
      <c r="KKH182" s="126"/>
      <c r="KKI182" s="84"/>
      <c r="KKJ182" s="4"/>
      <c r="KKK182" s="4"/>
      <c r="KKL182" s="4"/>
      <c r="KKM182" s="4"/>
      <c r="KKN182" s="205"/>
      <c r="KKO182" s="70"/>
      <c r="KKP182" s="87"/>
      <c r="KKQ182" s="255"/>
      <c r="KKR182" s="126"/>
      <c r="KKS182" s="84"/>
      <c r="KKT182" s="4"/>
      <c r="KKU182" s="4"/>
      <c r="KKV182" s="4"/>
      <c r="KKW182" s="4"/>
      <c r="KKX182" s="205"/>
      <c r="KKY182" s="70"/>
      <c r="KKZ182" s="87"/>
      <c r="KLA182" s="255"/>
      <c r="KLB182" s="126"/>
      <c r="KLC182" s="84"/>
      <c r="KLD182" s="4"/>
      <c r="KLE182" s="4"/>
      <c r="KLF182" s="4"/>
      <c r="KLG182" s="4"/>
      <c r="KLH182" s="205"/>
      <c r="KLI182" s="70"/>
      <c r="KLJ182" s="87"/>
      <c r="KLK182" s="255"/>
      <c r="KLL182" s="126"/>
      <c r="KLM182" s="84"/>
      <c r="KLN182" s="4"/>
      <c r="KLO182" s="4"/>
      <c r="KLP182" s="4"/>
      <c r="KLQ182" s="4"/>
      <c r="KLR182" s="205"/>
      <c r="KLS182" s="70"/>
      <c r="KLT182" s="87"/>
      <c r="KLU182" s="255"/>
      <c r="KLV182" s="126"/>
      <c r="KLW182" s="84"/>
      <c r="KLX182" s="4"/>
      <c r="KLY182" s="4"/>
      <c r="KLZ182" s="4"/>
      <c r="KMA182" s="4"/>
      <c r="KMB182" s="205"/>
      <c r="KMC182" s="70"/>
      <c r="KMD182" s="87"/>
      <c r="KME182" s="255"/>
      <c r="KMF182" s="126"/>
      <c r="KMG182" s="84"/>
      <c r="KMH182" s="4"/>
      <c r="KMI182" s="4"/>
      <c r="KMJ182" s="4"/>
      <c r="KMK182" s="4"/>
      <c r="KML182" s="205"/>
      <c r="KMM182" s="70"/>
      <c r="KMN182" s="87"/>
      <c r="KMO182" s="255"/>
      <c r="KMP182" s="126"/>
      <c r="KMQ182" s="84"/>
      <c r="KMR182" s="4"/>
      <c r="KMS182" s="4"/>
      <c r="KMT182" s="4"/>
      <c r="KMU182" s="4"/>
      <c r="KMV182" s="205"/>
      <c r="KMW182" s="70"/>
      <c r="KMX182" s="87"/>
      <c r="KMY182" s="255"/>
      <c r="KMZ182" s="126"/>
      <c r="KNA182" s="84"/>
      <c r="KNB182" s="4"/>
      <c r="KNC182" s="4"/>
      <c r="KND182" s="4"/>
      <c r="KNE182" s="4"/>
      <c r="KNF182" s="205"/>
      <c r="KNG182" s="70"/>
      <c r="KNH182" s="87"/>
      <c r="KNI182" s="255"/>
      <c r="KNJ182" s="126"/>
      <c r="KNK182" s="84"/>
      <c r="KNL182" s="4"/>
      <c r="KNM182" s="4"/>
      <c r="KNN182" s="4"/>
      <c r="KNO182" s="4"/>
      <c r="KNP182" s="205"/>
      <c r="KNQ182" s="70"/>
      <c r="KNR182" s="87"/>
      <c r="KNS182" s="255"/>
      <c r="KNT182" s="126"/>
      <c r="KNU182" s="84"/>
      <c r="KNV182" s="4"/>
      <c r="KNW182" s="4"/>
      <c r="KNX182" s="4"/>
      <c r="KNY182" s="4"/>
      <c r="KNZ182" s="205"/>
      <c r="KOA182" s="70"/>
      <c r="KOB182" s="87"/>
      <c r="KOC182" s="255"/>
      <c r="KOD182" s="126"/>
      <c r="KOE182" s="84"/>
      <c r="KOF182" s="4"/>
      <c r="KOG182" s="4"/>
      <c r="KOH182" s="4"/>
      <c r="KOI182" s="4"/>
      <c r="KOJ182" s="205"/>
      <c r="KOK182" s="70"/>
      <c r="KOL182" s="87"/>
      <c r="KOM182" s="255"/>
      <c r="KON182" s="126"/>
      <c r="KOO182" s="84"/>
      <c r="KOP182" s="4"/>
      <c r="KOQ182" s="4"/>
      <c r="KOR182" s="4"/>
      <c r="KOS182" s="4"/>
      <c r="KOT182" s="205"/>
      <c r="KOU182" s="70"/>
      <c r="KOV182" s="87"/>
      <c r="KOW182" s="255"/>
      <c r="KOX182" s="126"/>
      <c r="KOY182" s="84"/>
      <c r="KOZ182" s="4"/>
      <c r="KPA182" s="4"/>
      <c r="KPB182" s="4"/>
      <c r="KPC182" s="4"/>
      <c r="KPD182" s="205"/>
      <c r="KPE182" s="70"/>
      <c r="KPF182" s="87"/>
      <c r="KPG182" s="255"/>
      <c r="KPH182" s="126"/>
      <c r="KPI182" s="84"/>
      <c r="KPJ182" s="4"/>
      <c r="KPK182" s="4"/>
      <c r="KPL182" s="4"/>
      <c r="KPM182" s="4"/>
      <c r="KPN182" s="205"/>
      <c r="KPO182" s="70"/>
      <c r="KPP182" s="87"/>
      <c r="KPQ182" s="255"/>
      <c r="KPR182" s="126"/>
      <c r="KPS182" s="84"/>
      <c r="KPT182" s="4"/>
      <c r="KPU182" s="4"/>
      <c r="KPV182" s="4"/>
      <c r="KPW182" s="4"/>
      <c r="KPX182" s="205"/>
      <c r="KPY182" s="70"/>
      <c r="KPZ182" s="87"/>
      <c r="KQA182" s="255"/>
      <c r="KQB182" s="126"/>
      <c r="KQC182" s="84"/>
      <c r="KQD182" s="4"/>
      <c r="KQE182" s="4"/>
      <c r="KQF182" s="4"/>
      <c r="KQG182" s="4"/>
      <c r="KQH182" s="205"/>
      <c r="KQI182" s="70"/>
      <c r="KQJ182" s="87"/>
      <c r="KQK182" s="255"/>
      <c r="KQL182" s="126"/>
      <c r="KQM182" s="84"/>
      <c r="KQN182" s="4"/>
      <c r="KQO182" s="4"/>
      <c r="KQP182" s="4"/>
      <c r="KQQ182" s="4"/>
      <c r="KQR182" s="205"/>
      <c r="KQS182" s="70"/>
      <c r="KQT182" s="87"/>
      <c r="KQU182" s="255"/>
      <c r="KQV182" s="126"/>
      <c r="KQW182" s="84"/>
      <c r="KQX182" s="4"/>
      <c r="KQY182" s="4"/>
      <c r="KQZ182" s="4"/>
      <c r="KRA182" s="4"/>
      <c r="KRB182" s="205"/>
      <c r="KRC182" s="70"/>
      <c r="KRD182" s="87"/>
      <c r="KRE182" s="255"/>
      <c r="KRF182" s="126"/>
      <c r="KRG182" s="84"/>
      <c r="KRH182" s="4"/>
      <c r="KRI182" s="4"/>
      <c r="KRJ182" s="4"/>
      <c r="KRK182" s="4"/>
      <c r="KRL182" s="205"/>
      <c r="KRM182" s="70"/>
      <c r="KRN182" s="87"/>
      <c r="KRO182" s="255"/>
      <c r="KRP182" s="126"/>
      <c r="KRQ182" s="84"/>
      <c r="KRR182" s="4"/>
      <c r="KRS182" s="4"/>
      <c r="KRT182" s="4"/>
      <c r="KRU182" s="4"/>
      <c r="KRV182" s="205"/>
      <c r="KRW182" s="70"/>
      <c r="KRX182" s="87"/>
      <c r="KRY182" s="255"/>
      <c r="KRZ182" s="126"/>
      <c r="KSA182" s="84"/>
      <c r="KSB182" s="4"/>
      <c r="KSC182" s="4"/>
      <c r="KSD182" s="4"/>
      <c r="KSE182" s="4"/>
      <c r="KSF182" s="205"/>
      <c r="KSG182" s="70"/>
      <c r="KSH182" s="87"/>
      <c r="KSI182" s="255"/>
      <c r="KSJ182" s="126"/>
      <c r="KSK182" s="84"/>
      <c r="KSL182" s="4"/>
      <c r="KSM182" s="4"/>
      <c r="KSN182" s="4"/>
      <c r="KSO182" s="4"/>
      <c r="KSP182" s="205"/>
      <c r="KSQ182" s="70"/>
      <c r="KSR182" s="87"/>
      <c r="KSS182" s="255"/>
      <c r="KST182" s="126"/>
      <c r="KSU182" s="84"/>
      <c r="KSV182" s="4"/>
      <c r="KSW182" s="4"/>
      <c r="KSX182" s="4"/>
      <c r="KSY182" s="4"/>
      <c r="KSZ182" s="205"/>
      <c r="KTA182" s="70"/>
      <c r="KTB182" s="87"/>
      <c r="KTC182" s="255"/>
      <c r="KTD182" s="126"/>
      <c r="KTE182" s="84"/>
      <c r="KTF182" s="4"/>
      <c r="KTG182" s="4"/>
      <c r="KTH182" s="4"/>
      <c r="KTI182" s="4"/>
      <c r="KTJ182" s="205"/>
      <c r="KTK182" s="70"/>
      <c r="KTL182" s="87"/>
      <c r="KTM182" s="255"/>
      <c r="KTN182" s="126"/>
      <c r="KTO182" s="84"/>
      <c r="KTP182" s="4"/>
      <c r="KTQ182" s="4"/>
      <c r="KTR182" s="4"/>
      <c r="KTS182" s="4"/>
      <c r="KTT182" s="205"/>
      <c r="KTU182" s="70"/>
      <c r="KTV182" s="87"/>
      <c r="KTW182" s="255"/>
      <c r="KTX182" s="126"/>
      <c r="KTY182" s="84"/>
      <c r="KTZ182" s="4"/>
      <c r="KUA182" s="4"/>
      <c r="KUB182" s="4"/>
      <c r="KUC182" s="4"/>
      <c r="KUD182" s="205"/>
      <c r="KUE182" s="70"/>
      <c r="KUF182" s="87"/>
      <c r="KUG182" s="255"/>
      <c r="KUH182" s="126"/>
      <c r="KUI182" s="84"/>
      <c r="KUJ182" s="4"/>
      <c r="KUK182" s="4"/>
      <c r="KUL182" s="4"/>
      <c r="KUM182" s="4"/>
      <c r="KUN182" s="205"/>
      <c r="KUO182" s="70"/>
      <c r="KUP182" s="87"/>
      <c r="KUQ182" s="255"/>
      <c r="KUR182" s="126"/>
      <c r="KUS182" s="84"/>
      <c r="KUT182" s="4"/>
      <c r="KUU182" s="4"/>
      <c r="KUV182" s="4"/>
      <c r="KUW182" s="4"/>
      <c r="KUX182" s="205"/>
      <c r="KUY182" s="70"/>
      <c r="KUZ182" s="87"/>
      <c r="KVA182" s="255"/>
      <c r="KVB182" s="126"/>
      <c r="KVC182" s="84"/>
      <c r="KVD182" s="4"/>
      <c r="KVE182" s="4"/>
      <c r="KVF182" s="4"/>
      <c r="KVG182" s="4"/>
      <c r="KVH182" s="205"/>
      <c r="KVI182" s="70"/>
      <c r="KVJ182" s="87"/>
      <c r="KVK182" s="255"/>
      <c r="KVL182" s="126"/>
      <c r="KVM182" s="84"/>
      <c r="KVN182" s="4"/>
      <c r="KVO182" s="4"/>
      <c r="KVP182" s="4"/>
      <c r="KVQ182" s="4"/>
      <c r="KVR182" s="205"/>
      <c r="KVS182" s="70"/>
      <c r="KVT182" s="87"/>
      <c r="KVU182" s="255"/>
      <c r="KVV182" s="126"/>
      <c r="KVW182" s="84"/>
      <c r="KVX182" s="4"/>
      <c r="KVY182" s="4"/>
      <c r="KVZ182" s="4"/>
      <c r="KWA182" s="4"/>
      <c r="KWB182" s="205"/>
      <c r="KWC182" s="70"/>
      <c r="KWD182" s="87"/>
      <c r="KWE182" s="255"/>
      <c r="KWF182" s="126"/>
      <c r="KWG182" s="84"/>
      <c r="KWH182" s="4"/>
      <c r="KWI182" s="4"/>
      <c r="KWJ182" s="4"/>
      <c r="KWK182" s="4"/>
      <c r="KWL182" s="205"/>
      <c r="KWM182" s="70"/>
      <c r="KWN182" s="87"/>
      <c r="KWO182" s="255"/>
      <c r="KWP182" s="126"/>
      <c r="KWQ182" s="84"/>
      <c r="KWR182" s="4"/>
      <c r="KWS182" s="4"/>
      <c r="KWT182" s="4"/>
      <c r="KWU182" s="4"/>
      <c r="KWV182" s="205"/>
      <c r="KWW182" s="70"/>
      <c r="KWX182" s="87"/>
      <c r="KWY182" s="255"/>
      <c r="KWZ182" s="126"/>
      <c r="KXA182" s="84"/>
      <c r="KXB182" s="4"/>
      <c r="KXC182" s="4"/>
      <c r="KXD182" s="4"/>
      <c r="KXE182" s="4"/>
      <c r="KXF182" s="205"/>
      <c r="KXG182" s="70"/>
      <c r="KXH182" s="87"/>
      <c r="KXI182" s="255"/>
      <c r="KXJ182" s="126"/>
      <c r="KXK182" s="84"/>
      <c r="KXL182" s="4"/>
      <c r="KXM182" s="4"/>
      <c r="KXN182" s="4"/>
      <c r="KXO182" s="4"/>
      <c r="KXP182" s="205"/>
      <c r="KXQ182" s="70"/>
      <c r="KXR182" s="87"/>
      <c r="KXS182" s="255"/>
      <c r="KXT182" s="126"/>
      <c r="KXU182" s="84"/>
      <c r="KXV182" s="4"/>
      <c r="KXW182" s="4"/>
      <c r="KXX182" s="4"/>
      <c r="KXY182" s="4"/>
      <c r="KXZ182" s="205"/>
      <c r="KYA182" s="70"/>
      <c r="KYB182" s="87"/>
      <c r="KYC182" s="255"/>
      <c r="KYD182" s="126"/>
      <c r="KYE182" s="84"/>
      <c r="KYF182" s="4"/>
      <c r="KYG182" s="4"/>
      <c r="KYH182" s="4"/>
      <c r="KYI182" s="4"/>
      <c r="KYJ182" s="205"/>
      <c r="KYK182" s="70"/>
      <c r="KYL182" s="87"/>
      <c r="KYM182" s="255"/>
      <c r="KYN182" s="126"/>
      <c r="KYO182" s="84"/>
      <c r="KYP182" s="4"/>
      <c r="KYQ182" s="4"/>
      <c r="KYR182" s="4"/>
      <c r="KYS182" s="4"/>
      <c r="KYT182" s="205"/>
      <c r="KYU182" s="70"/>
      <c r="KYV182" s="87"/>
      <c r="KYW182" s="255"/>
      <c r="KYX182" s="126"/>
      <c r="KYY182" s="84"/>
      <c r="KYZ182" s="4"/>
      <c r="KZA182" s="4"/>
      <c r="KZB182" s="4"/>
      <c r="KZC182" s="4"/>
      <c r="KZD182" s="205"/>
      <c r="KZE182" s="70"/>
      <c r="KZF182" s="87"/>
      <c r="KZG182" s="255"/>
      <c r="KZH182" s="126"/>
      <c r="KZI182" s="84"/>
      <c r="KZJ182" s="4"/>
      <c r="KZK182" s="4"/>
      <c r="KZL182" s="4"/>
      <c r="KZM182" s="4"/>
      <c r="KZN182" s="205"/>
      <c r="KZO182" s="70"/>
      <c r="KZP182" s="87"/>
      <c r="KZQ182" s="255"/>
      <c r="KZR182" s="126"/>
      <c r="KZS182" s="84"/>
      <c r="KZT182" s="4"/>
      <c r="KZU182" s="4"/>
      <c r="KZV182" s="4"/>
      <c r="KZW182" s="4"/>
      <c r="KZX182" s="205"/>
      <c r="KZY182" s="70"/>
      <c r="KZZ182" s="87"/>
      <c r="LAA182" s="255"/>
      <c r="LAB182" s="126"/>
      <c r="LAC182" s="84"/>
      <c r="LAD182" s="4"/>
      <c r="LAE182" s="4"/>
      <c r="LAF182" s="4"/>
      <c r="LAG182" s="4"/>
      <c r="LAH182" s="205"/>
      <c r="LAI182" s="70"/>
      <c r="LAJ182" s="87"/>
      <c r="LAK182" s="255"/>
      <c r="LAL182" s="126"/>
      <c r="LAM182" s="84"/>
      <c r="LAN182" s="4"/>
      <c r="LAO182" s="4"/>
      <c r="LAP182" s="4"/>
      <c r="LAQ182" s="4"/>
      <c r="LAR182" s="205"/>
      <c r="LAS182" s="70"/>
      <c r="LAT182" s="87"/>
      <c r="LAU182" s="255"/>
      <c r="LAV182" s="126"/>
      <c r="LAW182" s="84"/>
      <c r="LAX182" s="4"/>
      <c r="LAY182" s="4"/>
      <c r="LAZ182" s="4"/>
      <c r="LBA182" s="4"/>
      <c r="LBB182" s="205"/>
      <c r="LBC182" s="70"/>
      <c r="LBD182" s="87"/>
      <c r="LBE182" s="255"/>
      <c r="LBF182" s="126"/>
      <c r="LBG182" s="84"/>
      <c r="LBH182" s="4"/>
      <c r="LBI182" s="4"/>
      <c r="LBJ182" s="4"/>
      <c r="LBK182" s="4"/>
      <c r="LBL182" s="205"/>
      <c r="LBM182" s="70"/>
      <c r="LBN182" s="87"/>
      <c r="LBO182" s="255"/>
      <c r="LBP182" s="126"/>
      <c r="LBQ182" s="84"/>
      <c r="LBR182" s="4"/>
      <c r="LBS182" s="4"/>
      <c r="LBT182" s="4"/>
      <c r="LBU182" s="4"/>
      <c r="LBV182" s="205"/>
      <c r="LBW182" s="70"/>
      <c r="LBX182" s="87"/>
      <c r="LBY182" s="255"/>
      <c r="LBZ182" s="126"/>
      <c r="LCA182" s="84"/>
      <c r="LCB182" s="4"/>
      <c r="LCC182" s="4"/>
      <c r="LCD182" s="4"/>
      <c r="LCE182" s="4"/>
      <c r="LCF182" s="205"/>
      <c r="LCG182" s="70"/>
      <c r="LCH182" s="87"/>
      <c r="LCI182" s="255"/>
      <c r="LCJ182" s="126"/>
      <c r="LCK182" s="84"/>
      <c r="LCL182" s="4"/>
      <c r="LCM182" s="4"/>
      <c r="LCN182" s="4"/>
      <c r="LCO182" s="4"/>
      <c r="LCP182" s="205"/>
      <c r="LCQ182" s="70"/>
      <c r="LCR182" s="87"/>
      <c r="LCS182" s="255"/>
      <c r="LCT182" s="126"/>
      <c r="LCU182" s="84"/>
      <c r="LCV182" s="4"/>
      <c r="LCW182" s="4"/>
      <c r="LCX182" s="4"/>
      <c r="LCY182" s="4"/>
      <c r="LCZ182" s="205"/>
      <c r="LDA182" s="70"/>
      <c r="LDB182" s="87"/>
      <c r="LDC182" s="255"/>
      <c r="LDD182" s="126"/>
      <c r="LDE182" s="84"/>
      <c r="LDF182" s="4"/>
      <c r="LDG182" s="4"/>
      <c r="LDH182" s="4"/>
      <c r="LDI182" s="4"/>
      <c r="LDJ182" s="205"/>
      <c r="LDK182" s="70"/>
      <c r="LDL182" s="87"/>
      <c r="LDM182" s="255"/>
      <c r="LDN182" s="126"/>
      <c r="LDO182" s="84"/>
      <c r="LDP182" s="4"/>
      <c r="LDQ182" s="4"/>
      <c r="LDR182" s="4"/>
      <c r="LDS182" s="4"/>
      <c r="LDT182" s="205"/>
      <c r="LDU182" s="70"/>
      <c r="LDV182" s="87"/>
      <c r="LDW182" s="255"/>
      <c r="LDX182" s="126"/>
      <c r="LDY182" s="84"/>
      <c r="LDZ182" s="4"/>
      <c r="LEA182" s="4"/>
      <c r="LEB182" s="4"/>
      <c r="LEC182" s="4"/>
      <c r="LED182" s="205"/>
      <c r="LEE182" s="70"/>
      <c r="LEF182" s="87"/>
      <c r="LEG182" s="255"/>
      <c r="LEH182" s="126"/>
      <c r="LEI182" s="84"/>
      <c r="LEJ182" s="4"/>
      <c r="LEK182" s="4"/>
      <c r="LEL182" s="4"/>
      <c r="LEM182" s="4"/>
      <c r="LEN182" s="205"/>
      <c r="LEO182" s="70"/>
      <c r="LEP182" s="87"/>
      <c r="LEQ182" s="255"/>
      <c r="LER182" s="126"/>
      <c r="LES182" s="84"/>
      <c r="LET182" s="4"/>
      <c r="LEU182" s="4"/>
      <c r="LEV182" s="4"/>
      <c r="LEW182" s="4"/>
      <c r="LEX182" s="205"/>
      <c r="LEY182" s="70"/>
      <c r="LEZ182" s="87"/>
      <c r="LFA182" s="255"/>
      <c r="LFB182" s="126"/>
      <c r="LFC182" s="84"/>
      <c r="LFD182" s="4"/>
      <c r="LFE182" s="4"/>
      <c r="LFF182" s="4"/>
      <c r="LFG182" s="4"/>
      <c r="LFH182" s="205"/>
      <c r="LFI182" s="70"/>
      <c r="LFJ182" s="87"/>
      <c r="LFK182" s="255"/>
      <c r="LFL182" s="126"/>
      <c r="LFM182" s="84"/>
      <c r="LFN182" s="4"/>
      <c r="LFO182" s="4"/>
      <c r="LFP182" s="4"/>
      <c r="LFQ182" s="4"/>
      <c r="LFR182" s="205"/>
      <c r="LFS182" s="70"/>
      <c r="LFT182" s="87"/>
      <c r="LFU182" s="255"/>
      <c r="LFV182" s="126"/>
      <c r="LFW182" s="84"/>
      <c r="LFX182" s="4"/>
      <c r="LFY182" s="4"/>
      <c r="LFZ182" s="4"/>
      <c r="LGA182" s="4"/>
      <c r="LGB182" s="205"/>
      <c r="LGC182" s="70"/>
      <c r="LGD182" s="87"/>
      <c r="LGE182" s="255"/>
      <c r="LGF182" s="126"/>
      <c r="LGG182" s="84"/>
      <c r="LGH182" s="4"/>
      <c r="LGI182" s="4"/>
      <c r="LGJ182" s="4"/>
      <c r="LGK182" s="4"/>
      <c r="LGL182" s="205"/>
      <c r="LGM182" s="70"/>
      <c r="LGN182" s="87"/>
      <c r="LGO182" s="255"/>
      <c r="LGP182" s="126"/>
      <c r="LGQ182" s="84"/>
      <c r="LGR182" s="4"/>
      <c r="LGS182" s="4"/>
      <c r="LGT182" s="4"/>
      <c r="LGU182" s="4"/>
      <c r="LGV182" s="205"/>
      <c r="LGW182" s="70"/>
      <c r="LGX182" s="87"/>
      <c r="LGY182" s="255"/>
      <c r="LGZ182" s="126"/>
      <c r="LHA182" s="84"/>
      <c r="LHB182" s="4"/>
      <c r="LHC182" s="4"/>
      <c r="LHD182" s="4"/>
      <c r="LHE182" s="4"/>
      <c r="LHF182" s="205"/>
      <c r="LHG182" s="70"/>
      <c r="LHH182" s="87"/>
      <c r="LHI182" s="255"/>
      <c r="LHJ182" s="126"/>
      <c r="LHK182" s="84"/>
      <c r="LHL182" s="4"/>
      <c r="LHM182" s="4"/>
      <c r="LHN182" s="4"/>
      <c r="LHO182" s="4"/>
      <c r="LHP182" s="205"/>
      <c r="LHQ182" s="70"/>
      <c r="LHR182" s="87"/>
      <c r="LHS182" s="255"/>
      <c r="LHT182" s="126"/>
      <c r="LHU182" s="84"/>
      <c r="LHV182" s="4"/>
      <c r="LHW182" s="4"/>
      <c r="LHX182" s="4"/>
      <c r="LHY182" s="4"/>
      <c r="LHZ182" s="205"/>
      <c r="LIA182" s="70"/>
      <c r="LIB182" s="87"/>
      <c r="LIC182" s="255"/>
      <c r="LID182" s="126"/>
      <c r="LIE182" s="84"/>
      <c r="LIF182" s="4"/>
      <c r="LIG182" s="4"/>
      <c r="LIH182" s="4"/>
      <c r="LII182" s="4"/>
      <c r="LIJ182" s="205"/>
      <c r="LIK182" s="70"/>
      <c r="LIL182" s="87"/>
      <c r="LIM182" s="255"/>
      <c r="LIN182" s="126"/>
      <c r="LIO182" s="84"/>
      <c r="LIP182" s="4"/>
      <c r="LIQ182" s="4"/>
      <c r="LIR182" s="4"/>
      <c r="LIS182" s="4"/>
      <c r="LIT182" s="205"/>
      <c r="LIU182" s="70"/>
      <c r="LIV182" s="87"/>
      <c r="LIW182" s="255"/>
      <c r="LIX182" s="126"/>
      <c r="LIY182" s="84"/>
      <c r="LIZ182" s="4"/>
      <c r="LJA182" s="4"/>
      <c r="LJB182" s="4"/>
      <c r="LJC182" s="4"/>
      <c r="LJD182" s="205"/>
      <c r="LJE182" s="70"/>
      <c r="LJF182" s="87"/>
      <c r="LJG182" s="255"/>
      <c r="LJH182" s="126"/>
      <c r="LJI182" s="84"/>
      <c r="LJJ182" s="4"/>
      <c r="LJK182" s="4"/>
      <c r="LJL182" s="4"/>
      <c r="LJM182" s="4"/>
      <c r="LJN182" s="205"/>
      <c r="LJO182" s="70"/>
      <c r="LJP182" s="87"/>
      <c r="LJQ182" s="255"/>
      <c r="LJR182" s="126"/>
      <c r="LJS182" s="84"/>
      <c r="LJT182" s="4"/>
      <c r="LJU182" s="4"/>
      <c r="LJV182" s="4"/>
      <c r="LJW182" s="4"/>
      <c r="LJX182" s="205"/>
      <c r="LJY182" s="70"/>
      <c r="LJZ182" s="87"/>
      <c r="LKA182" s="255"/>
      <c r="LKB182" s="126"/>
      <c r="LKC182" s="84"/>
      <c r="LKD182" s="4"/>
      <c r="LKE182" s="4"/>
      <c r="LKF182" s="4"/>
      <c r="LKG182" s="4"/>
      <c r="LKH182" s="205"/>
      <c r="LKI182" s="70"/>
      <c r="LKJ182" s="87"/>
      <c r="LKK182" s="255"/>
      <c r="LKL182" s="126"/>
      <c r="LKM182" s="84"/>
      <c r="LKN182" s="4"/>
      <c r="LKO182" s="4"/>
      <c r="LKP182" s="4"/>
      <c r="LKQ182" s="4"/>
      <c r="LKR182" s="205"/>
      <c r="LKS182" s="70"/>
      <c r="LKT182" s="87"/>
      <c r="LKU182" s="255"/>
      <c r="LKV182" s="126"/>
      <c r="LKW182" s="84"/>
      <c r="LKX182" s="4"/>
      <c r="LKY182" s="4"/>
      <c r="LKZ182" s="4"/>
      <c r="LLA182" s="4"/>
      <c r="LLB182" s="205"/>
      <c r="LLC182" s="70"/>
      <c r="LLD182" s="87"/>
      <c r="LLE182" s="255"/>
      <c r="LLF182" s="126"/>
      <c r="LLG182" s="84"/>
      <c r="LLH182" s="4"/>
      <c r="LLI182" s="4"/>
      <c r="LLJ182" s="4"/>
      <c r="LLK182" s="4"/>
      <c r="LLL182" s="205"/>
      <c r="LLM182" s="70"/>
      <c r="LLN182" s="87"/>
      <c r="LLO182" s="255"/>
      <c r="LLP182" s="126"/>
      <c r="LLQ182" s="84"/>
      <c r="LLR182" s="4"/>
      <c r="LLS182" s="4"/>
      <c r="LLT182" s="4"/>
      <c r="LLU182" s="4"/>
      <c r="LLV182" s="205"/>
      <c r="LLW182" s="70"/>
      <c r="LLX182" s="87"/>
      <c r="LLY182" s="255"/>
      <c r="LLZ182" s="126"/>
      <c r="LMA182" s="84"/>
      <c r="LMB182" s="4"/>
      <c r="LMC182" s="4"/>
      <c r="LMD182" s="4"/>
      <c r="LME182" s="4"/>
      <c r="LMF182" s="205"/>
      <c r="LMG182" s="70"/>
      <c r="LMH182" s="87"/>
      <c r="LMI182" s="255"/>
      <c r="LMJ182" s="126"/>
      <c r="LMK182" s="84"/>
      <c r="LML182" s="4"/>
      <c r="LMM182" s="4"/>
      <c r="LMN182" s="4"/>
      <c r="LMO182" s="4"/>
      <c r="LMP182" s="205"/>
      <c r="LMQ182" s="70"/>
      <c r="LMR182" s="87"/>
      <c r="LMS182" s="255"/>
      <c r="LMT182" s="126"/>
      <c r="LMU182" s="84"/>
      <c r="LMV182" s="4"/>
      <c r="LMW182" s="4"/>
      <c r="LMX182" s="4"/>
      <c r="LMY182" s="4"/>
      <c r="LMZ182" s="205"/>
      <c r="LNA182" s="70"/>
      <c r="LNB182" s="87"/>
      <c r="LNC182" s="255"/>
      <c r="LND182" s="126"/>
      <c r="LNE182" s="84"/>
      <c r="LNF182" s="4"/>
      <c r="LNG182" s="4"/>
      <c r="LNH182" s="4"/>
      <c r="LNI182" s="4"/>
      <c r="LNJ182" s="205"/>
      <c r="LNK182" s="70"/>
      <c r="LNL182" s="87"/>
      <c r="LNM182" s="255"/>
      <c r="LNN182" s="126"/>
      <c r="LNO182" s="84"/>
      <c r="LNP182" s="4"/>
      <c r="LNQ182" s="4"/>
      <c r="LNR182" s="4"/>
      <c r="LNS182" s="4"/>
      <c r="LNT182" s="205"/>
      <c r="LNU182" s="70"/>
      <c r="LNV182" s="87"/>
      <c r="LNW182" s="255"/>
      <c r="LNX182" s="126"/>
      <c r="LNY182" s="84"/>
      <c r="LNZ182" s="4"/>
      <c r="LOA182" s="4"/>
      <c r="LOB182" s="4"/>
      <c r="LOC182" s="4"/>
      <c r="LOD182" s="205"/>
      <c r="LOE182" s="70"/>
      <c r="LOF182" s="87"/>
      <c r="LOG182" s="255"/>
      <c r="LOH182" s="126"/>
      <c r="LOI182" s="84"/>
      <c r="LOJ182" s="4"/>
      <c r="LOK182" s="4"/>
      <c r="LOL182" s="4"/>
      <c r="LOM182" s="4"/>
      <c r="LON182" s="205"/>
      <c r="LOO182" s="70"/>
      <c r="LOP182" s="87"/>
      <c r="LOQ182" s="255"/>
      <c r="LOR182" s="126"/>
      <c r="LOS182" s="84"/>
      <c r="LOT182" s="4"/>
      <c r="LOU182" s="4"/>
      <c r="LOV182" s="4"/>
      <c r="LOW182" s="4"/>
      <c r="LOX182" s="205"/>
      <c r="LOY182" s="70"/>
      <c r="LOZ182" s="87"/>
      <c r="LPA182" s="255"/>
      <c r="LPB182" s="126"/>
      <c r="LPC182" s="84"/>
      <c r="LPD182" s="4"/>
      <c r="LPE182" s="4"/>
      <c r="LPF182" s="4"/>
      <c r="LPG182" s="4"/>
      <c r="LPH182" s="205"/>
      <c r="LPI182" s="70"/>
      <c r="LPJ182" s="87"/>
      <c r="LPK182" s="255"/>
      <c r="LPL182" s="126"/>
      <c r="LPM182" s="84"/>
      <c r="LPN182" s="4"/>
      <c r="LPO182" s="4"/>
      <c r="LPP182" s="4"/>
      <c r="LPQ182" s="4"/>
      <c r="LPR182" s="205"/>
      <c r="LPS182" s="70"/>
      <c r="LPT182" s="87"/>
      <c r="LPU182" s="255"/>
      <c r="LPV182" s="126"/>
      <c r="LPW182" s="84"/>
      <c r="LPX182" s="4"/>
      <c r="LPY182" s="4"/>
      <c r="LPZ182" s="4"/>
      <c r="LQA182" s="4"/>
      <c r="LQB182" s="205"/>
      <c r="LQC182" s="70"/>
      <c r="LQD182" s="87"/>
      <c r="LQE182" s="255"/>
      <c r="LQF182" s="126"/>
      <c r="LQG182" s="84"/>
      <c r="LQH182" s="4"/>
      <c r="LQI182" s="4"/>
      <c r="LQJ182" s="4"/>
      <c r="LQK182" s="4"/>
      <c r="LQL182" s="205"/>
      <c r="LQM182" s="70"/>
      <c r="LQN182" s="87"/>
      <c r="LQO182" s="255"/>
      <c r="LQP182" s="126"/>
      <c r="LQQ182" s="84"/>
      <c r="LQR182" s="4"/>
      <c r="LQS182" s="4"/>
      <c r="LQT182" s="4"/>
      <c r="LQU182" s="4"/>
      <c r="LQV182" s="205"/>
      <c r="LQW182" s="70"/>
      <c r="LQX182" s="87"/>
      <c r="LQY182" s="255"/>
      <c r="LQZ182" s="126"/>
      <c r="LRA182" s="84"/>
      <c r="LRB182" s="4"/>
      <c r="LRC182" s="4"/>
      <c r="LRD182" s="4"/>
      <c r="LRE182" s="4"/>
      <c r="LRF182" s="205"/>
      <c r="LRG182" s="70"/>
      <c r="LRH182" s="87"/>
      <c r="LRI182" s="255"/>
      <c r="LRJ182" s="126"/>
      <c r="LRK182" s="84"/>
      <c r="LRL182" s="4"/>
      <c r="LRM182" s="4"/>
      <c r="LRN182" s="4"/>
      <c r="LRO182" s="4"/>
      <c r="LRP182" s="205"/>
      <c r="LRQ182" s="70"/>
      <c r="LRR182" s="87"/>
      <c r="LRS182" s="255"/>
      <c r="LRT182" s="126"/>
      <c r="LRU182" s="84"/>
      <c r="LRV182" s="4"/>
      <c r="LRW182" s="4"/>
      <c r="LRX182" s="4"/>
      <c r="LRY182" s="4"/>
      <c r="LRZ182" s="205"/>
      <c r="LSA182" s="70"/>
      <c r="LSB182" s="87"/>
      <c r="LSC182" s="255"/>
      <c r="LSD182" s="126"/>
      <c r="LSE182" s="84"/>
      <c r="LSF182" s="4"/>
      <c r="LSG182" s="4"/>
      <c r="LSH182" s="4"/>
      <c r="LSI182" s="4"/>
      <c r="LSJ182" s="205"/>
      <c r="LSK182" s="70"/>
      <c r="LSL182" s="87"/>
      <c r="LSM182" s="255"/>
      <c r="LSN182" s="126"/>
      <c r="LSO182" s="84"/>
      <c r="LSP182" s="4"/>
      <c r="LSQ182" s="4"/>
      <c r="LSR182" s="4"/>
      <c r="LSS182" s="4"/>
      <c r="LST182" s="205"/>
      <c r="LSU182" s="70"/>
      <c r="LSV182" s="87"/>
      <c r="LSW182" s="255"/>
      <c r="LSX182" s="126"/>
      <c r="LSY182" s="84"/>
      <c r="LSZ182" s="4"/>
      <c r="LTA182" s="4"/>
      <c r="LTB182" s="4"/>
      <c r="LTC182" s="4"/>
      <c r="LTD182" s="205"/>
      <c r="LTE182" s="70"/>
      <c r="LTF182" s="87"/>
      <c r="LTG182" s="255"/>
      <c r="LTH182" s="126"/>
      <c r="LTI182" s="84"/>
      <c r="LTJ182" s="4"/>
      <c r="LTK182" s="4"/>
      <c r="LTL182" s="4"/>
      <c r="LTM182" s="4"/>
      <c r="LTN182" s="205"/>
      <c r="LTO182" s="70"/>
      <c r="LTP182" s="87"/>
      <c r="LTQ182" s="255"/>
      <c r="LTR182" s="126"/>
      <c r="LTS182" s="84"/>
      <c r="LTT182" s="4"/>
      <c r="LTU182" s="4"/>
      <c r="LTV182" s="4"/>
      <c r="LTW182" s="4"/>
      <c r="LTX182" s="205"/>
      <c r="LTY182" s="70"/>
      <c r="LTZ182" s="87"/>
      <c r="LUA182" s="255"/>
      <c r="LUB182" s="126"/>
      <c r="LUC182" s="84"/>
      <c r="LUD182" s="4"/>
      <c r="LUE182" s="4"/>
      <c r="LUF182" s="4"/>
      <c r="LUG182" s="4"/>
      <c r="LUH182" s="205"/>
      <c r="LUI182" s="70"/>
      <c r="LUJ182" s="87"/>
      <c r="LUK182" s="255"/>
      <c r="LUL182" s="126"/>
      <c r="LUM182" s="84"/>
      <c r="LUN182" s="4"/>
      <c r="LUO182" s="4"/>
      <c r="LUP182" s="4"/>
      <c r="LUQ182" s="4"/>
      <c r="LUR182" s="205"/>
      <c r="LUS182" s="70"/>
      <c r="LUT182" s="87"/>
      <c r="LUU182" s="255"/>
      <c r="LUV182" s="126"/>
      <c r="LUW182" s="84"/>
      <c r="LUX182" s="4"/>
      <c r="LUY182" s="4"/>
      <c r="LUZ182" s="4"/>
      <c r="LVA182" s="4"/>
      <c r="LVB182" s="205"/>
      <c r="LVC182" s="70"/>
      <c r="LVD182" s="87"/>
      <c r="LVE182" s="255"/>
      <c r="LVF182" s="126"/>
      <c r="LVG182" s="84"/>
      <c r="LVH182" s="4"/>
      <c r="LVI182" s="4"/>
      <c r="LVJ182" s="4"/>
      <c r="LVK182" s="4"/>
      <c r="LVL182" s="205"/>
      <c r="LVM182" s="70"/>
      <c r="LVN182" s="87"/>
      <c r="LVO182" s="255"/>
      <c r="LVP182" s="126"/>
      <c r="LVQ182" s="84"/>
      <c r="LVR182" s="4"/>
      <c r="LVS182" s="4"/>
      <c r="LVT182" s="4"/>
      <c r="LVU182" s="4"/>
      <c r="LVV182" s="205"/>
      <c r="LVW182" s="70"/>
      <c r="LVX182" s="87"/>
      <c r="LVY182" s="255"/>
      <c r="LVZ182" s="126"/>
      <c r="LWA182" s="84"/>
      <c r="LWB182" s="4"/>
      <c r="LWC182" s="4"/>
      <c r="LWD182" s="4"/>
      <c r="LWE182" s="4"/>
      <c r="LWF182" s="205"/>
      <c r="LWG182" s="70"/>
      <c r="LWH182" s="87"/>
      <c r="LWI182" s="255"/>
      <c r="LWJ182" s="126"/>
      <c r="LWK182" s="84"/>
      <c r="LWL182" s="4"/>
      <c r="LWM182" s="4"/>
      <c r="LWN182" s="4"/>
      <c r="LWO182" s="4"/>
      <c r="LWP182" s="205"/>
      <c r="LWQ182" s="70"/>
      <c r="LWR182" s="87"/>
      <c r="LWS182" s="255"/>
      <c r="LWT182" s="126"/>
      <c r="LWU182" s="84"/>
      <c r="LWV182" s="4"/>
      <c r="LWW182" s="4"/>
      <c r="LWX182" s="4"/>
      <c r="LWY182" s="4"/>
      <c r="LWZ182" s="205"/>
      <c r="LXA182" s="70"/>
      <c r="LXB182" s="87"/>
      <c r="LXC182" s="255"/>
      <c r="LXD182" s="126"/>
      <c r="LXE182" s="84"/>
      <c r="LXF182" s="4"/>
      <c r="LXG182" s="4"/>
      <c r="LXH182" s="4"/>
      <c r="LXI182" s="4"/>
      <c r="LXJ182" s="205"/>
      <c r="LXK182" s="70"/>
      <c r="LXL182" s="87"/>
      <c r="LXM182" s="255"/>
      <c r="LXN182" s="126"/>
      <c r="LXO182" s="84"/>
      <c r="LXP182" s="4"/>
      <c r="LXQ182" s="4"/>
      <c r="LXR182" s="4"/>
      <c r="LXS182" s="4"/>
      <c r="LXT182" s="205"/>
      <c r="LXU182" s="70"/>
      <c r="LXV182" s="87"/>
      <c r="LXW182" s="255"/>
      <c r="LXX182" s="126"/>
      <c r="LXY182" s="84"/>
      <c r="LXZ182" s="4"/>
      <c r="LYA182" s="4"/>
      <c r="LYB182" s="4"/>
      <c r="LYC182" s="4"/>
      <c r="LYD182" s="205"/>
      <c r="LYE182" s="70"/>
      <c r="LYF182" s="87"/>
      <c r="LYG182" s="255"/>
      <c r="LYH182" s="126"/>
      <c r="LYI182" s="84"/>
      <c r="LYJ182" s="4"/>
      <c r="LYK182" s="4"/>
      <c r="LYL182" s="4"/>
      <c r="LYM182" s="4"/>
      <c r="LYN182" s="205"/>
      <c r="LYO182" s="70"/>
      <c r="LYP182" s="87"/>
      <c r="LYQ182" s="255"/>
      <c r="LYR182" s="126"/>
      <c r="LYS182" s="84"/>
      <c r="LYT182" s="4"/>
      <c r="LYU182" s="4"/>
      <c r="LYV182" s="4"/>
      <c r="LYW182" s="4"/>
      <c r="LYX182" s="205"/>
      <c r="LYY182" s="70"/>
      <c r="LYZ182" s="87"/>
      <c r="LZA182" s="255"/>
      <c r="LZB182" s="126"/>
      <c r="LZC182" s="84"/>
      <c r="LZD182" s="4"/>
      <c r="LZE182" s="4"/>
      <c r="LZF182" s="4"/>
      <c r="LZG182" s="4"/>
      <c r="LZH182" s="205"/>
      <c r="LZI182" s="70"/>
      <c r="LZJ182" s="87"/>
      <c r="LZK182" s="255"/>
      <c r="LZL182" s="126"/>
      <c r="LZM182" s="84"/>
      <c r="LZN182" s="4"/>
      <c r="LZO182" s="4"/>
      <c r="LZP182" s="4"/>
      <c r="LZQ182" s="4"/>
      <c r="LZR182" s="205"/>
      <c r="LZS182" s="70"/>
      <c r="LZT182" s="87"/>
      <c r="LZU182" s="255"/>
      <c r="LZV182" s="126"/>
      <c r="LZW182" s="84"/>
      <c r="LZX182" s="4"/>
      <c r="LZY182" s="4"/>
      <c r="LZZ182" s="4"/>
      <c r="MAA182" s="4"/>
      <c r="MAB182" s="205"/>
      <c r="MAC182" s="70"/>
      <c r="MAD182" s="87"/>
      <c r="MAE182" s="255"/>
      <c r="MAF182" s="126"/>
      <c r="MAG182" s="84"/>
      <c r="MAH182" s="4"/>
      <c r="MAI182" s="4"/>
      <c r="MAJ182" s="4"/>
      <c r="MAK182" s="4"/>
      <c r="MAL182" s="205"/>
      <c r="MAM182" s="70"/>
      <c r="MAN182" s="87"/>
      <c r="MAO182" s="255"/>
      <c r="MAP182" s="126"/>
      <c r="MAQ182" s="84"/>
      <c r="MAR182" s="4"/>
      <c r="MAS182" s="4"/>
      <c r="MAT182" s="4"/>
      <c r="MAU182" s="4"/>
      <c r="MAV182" s="205"/>
      <c r="MAW182" s="70"/>
      <c r="MAX182" s="87"/>
      <c r="MAY182" s="255"/>
      <c r="MAZ182" s="126"/>
      <c r="MBA182" s="84"/>
      <c r="MBB182" s="4"/>
      <c r="MBC182" s="4"/>
      <c r="MBD182" s="4"/>
      <c r="MBE182" s="4"/>
      <c r="MBF182" s="205"/>
      <c r="MBG182" s="70"/>
      <c r="MBH182" s="87"/>
      <c r="MBI182" s="255"/>
      <c r="MBJ182" s="126"/>
      <c r="MBK182" s="84"/>
      <c r="MBL182" s="4"/>
      <c r="MBM182" s="4"/>
      <c r="MBN182" s="4"/>
      <c r="MBO182" s="4"/>
      <c r="MBP182" s="205"/>
      <c r="MBQ182" s="70"/>
      <c r="MBR182" s="87"/>
      <c r="MBS182" s="255"/>
      <c r="MBT182" s="126"/>
      <c r="MBU182" s="84"/>
      <c r="MBV182" s="4"/>
      <c r="MBW182" s="4"/>
      <c r="MBX182" s="4"/>
      <c r="MBY182" s="4"/>
      <c r="MBZ182" s="205"/>
      <c r="MCA182" s="70"/>
      <c r="MCB182" s="87"/>
      <c r="MCC182" s="255"/>
      <c r="MCD182" s="126"/>
      <c r="MCE182" s="84"/>
      <c r="MCF182" s="4"/>
      <c r="MCG182" s="4"/>
      <c r="MCH182" s="4"/>
      <c r="MCI182" s="4"/>
      <c r="MCJ182" s="205"/>
      <c r="MCK182" s="70"/>
      <c r="MCL182" s="87"/>
      <c r="MCM182" s="255"/>
      <c r="MCN182" s="126"/>
      <c r="MCO182" s="84"/>
      <c r="MCP182" s="4"/>
      <c r="MCQ182" s="4"/>
      <c r="MCR182" s="4"/>
      <c r="MCS182" s="4"/>
      <c r="MCT182" s="205"/>
      <c r="MCU182" s="70"/>
      <c r="MCV182" s="87"/>
      <c r="MCW182" s="255"/>
      <c r="MCX182" s="126"/>
      <c r="MCY182" s="84"/>
      <c r="MCZ182" s="4"/>
      <c r="MDA182" s="4"/>
      <c r="MDB182" s="4"/>
      <c r="MDC182" s="4"/>
      <c r="MDD182" s="205"/>
      <c r="MDE182" s="70"/>
      <c r="MDF182" s="87"/>
      <c r="MDG182" s="255"/>
      <c r="MDH182" s="126"/>
      <c r="MDI182" s="84"/>
      <c r="MDJ182" s="4"/>
      <c r="MDK182" s="4"/>
      <c r="MDL182" s="4"/>
      <c r="MDM182" s="4"/>
      <c r="MDN182" s="205"/>
      <c r="MDO182" s="70"/>
      <c r="MDP182" s="87"/>
      <c r="MDQ182" s="255"/>
      <c r="MDR182" s="126"/>
      <c r="MDS182" s="84"/>
      <c r="MDT182" s="4"/>
      <c r="MDU182" s="4"/>
      <c r="MDV182" s="4"/>
      <c r="MDW182" s="4"/>
      <c r="MDX182" s="205"/>
      <c r="MDY182" s="70"/>
      <c r="MDZ182" s="87"/>
      <c r="MEA182" s="255"/>
      <c r="MEB182" s="126"/>
      <c r="MEC182" s="84"/>
      <c r="MED182" s="4"/>
      <c r="MEE182" s="4"/>
      <c r="MEF182" s="4"/>
      <c r="MEG182" s="4"/>
      <c r="MEH182" s="205"/>
      <c r="MEI182" s="70"/>
      <c r="MEJ182" s="87"/>
      <c r="MEK182" s="255"/>
      <c r="MEL182" s="126"/>
      <c r="MEM182" s="84"/>
      <c r="MEN182" s="4"/>
      <c r="MEO182" s="4"/>
      <c r="MEP182" s="4"/>
      <c r="MEQ182" s="4"/>
      <c r="MER182" s="205"/>
      <c r="MES182" s="70"/>
      <c r="MET182" s="87"/>
      <c r="MEU182" s="255"/>
      <c r="MEV182" s="126"/>
      <c r="MEW182" s="84"/>
      <c r="MEX182" s="4"/>
      <c r="MEY182" s="4"/>
      <c r="MEZ182" s="4"/>
      <c r="MFA182" s="4"/>
      <c r="MFB182" s="205"/>
      <c r="MFC182" s="70"/>
      <c r="MFD182" s="87"/>
      <c r="MFE182" s="255"/>
      <c r="MFF182" s="126"/>
      <c r="MFG182" s="84"/>
      <c r="MFH182" s="4"/>
      <c r="MFI182" s="4"/>
      <c r="MFJ182" s="4"/>
      <c r="MFK182" s="4"/>
      <c r="MFL182" s="205"/>
      <c r="MFM182" s="70"/>
      <c r="MFN182" s="87"/>
      <c r="MFO182" s="255"/>
      <c r="MFP182" s="126"/>
      <c r="MFQ182" s="84"/>
      <c r="MFR182" s="4"/>
      <c r="MFS182" s="4"/>
      <c r="MFT182" s="4"/>
      <c r="MFU182" s="4"/>
      <c r="MFV182" s="205"/>
      <c r="MFW182" s="70"/>
      <c r="MFX182" s="87"/>
      <c r="MFY182" s="255"/>
      <c r="MFZ182" s="126"/>
      <c r="MGA182" s="84"/>
      <c r="MGB182" s="4"/>
      <c r="MGC182" s="4"/>
      <c r="MGD182" s="4"/>
      <c r="MGE182" s="4"/>
      <c r="MGF182" s="205"/>
      <c r="MGG182" s="70"/>
      <c r="MGH182" s="87"/>
      <c r="MGI182" s="255"/>
      <c r="MGJ182" s="126"/>
      <c r="MGK182" s="84"/>
      <c r="MGL182" s="4"/>
      <c r="MGM182" s="4"/>
      <c r="MGN182" s="4"/>
      <c r="MGO182" s="4"/>
      <c r="MGP182" s="205"/>
      <c r="MGQ182" s="70"/>
      <c r="MGR182" s="87"/>
      <c r="MGS182" s="255"/>
      <c r="MGT182" s="126"/>
      <c r="MGU182" s="84"/>
      <c r="MGV182" s="4"/>
      <c r="MGW182" s="4"/>
      <c r="MGX182" s="4"/>
      <c r="MGY182" s="4"/>
      <c r="MGZ182" s="205"/>
      <c r="MHA182" s="70"/>
      <c r="MHB182" s="87"/>
      <c r="MHC182" s="255"/>
      <c r="MHD182" s="126"/>
      <c r="MHE182" s="84"/>
      <c r="MHF182" s="4"/>
      <c r="MHG182" s="4"/>
      <c r="MHH182" s="4"/>
      <c r="MHI182" s="4"/>
      <c r="MHJ182" s="205"/>
      <c r="MHK182" s="70"/>
      <c r="MHL182" s="87"/>
      <c r="MHM182" s="255"/>
      <c r="MHN182" s="126"/>
      <c r="MHO182" s="84"/>
      <c r="MHP182" s="4"/>
      <c r="MHQ182" s="4"/>
      <c r="MHR182" s="4"/>
      <c r="MHS182" s="4"/>
      <c r="MHT182" s="205"/>
      <c r="MHU182" s="70"/>
      <c r="MHV182" s="87"/>
      <c r="MHW182" s="255"/>
      <c r="MHX182" s="126"/>
      <c r="MHY182" s="84"/>
      <c r="MHZ182" s="4"/>
      <c r="MIA182" s="4"/>
      <c r="MIB182" s="4"/>
      <c r="MIC182" s="4"/>
      <c r="MID182" s="205"/>
      <c r="MIE182" s="70"/>
      <c r="MIF182" s="87"/>
      <c r="MIG182" s="255"/>
      <c r="MIH182" s="126"/>
      <c r="MII182" s="84"/>
      <c r="MIJ182" s="4"/>
      <c r="MIK182" s="4"/>
      <c r="MIL182" s="4"/>
      <c r="MIM182" s="4"/>
      <c r="MIN182" s="205"/>
      <c r="MIO182" s="70"/>
      <c r="MIP182" s="87"/>
      <c r="MIQ182" s="255"/>
      <c r="MIR182" s="126"/>
      <c r="MIS182" s="84"/>
      <c r="MIT182" s="4"/>
      <c r="MIU182" s="4"/>
      <c r="MIV182" s="4"/>
      <c r="MIW182" s="4"/>
      <c r="MIX182" s="205"/>
      <c r="MIY182" s="70"/>
      <c r="MIZ182" s="87"/>
      <c r="MJA182" s="255"/>
      <c r="MJB182" s="126"/>
      <c r="MJC182" s="84"/>
      <c r="MJD182" s="4"/>
      <c r="MJE182" s="4"/>
      <c r="MJF182" s="4"/>
      <c r="MJG182" s="4"/>
      <c r="MJH182" s="205"/>
      <c r="MJI182" s="70"/>
      <c r="MJJ182" s="87"/>
      <c r="MJK182" s="255"/>
      <c r="MJL182" s="126"/>
      <c r="MJM182" s="84"/>
      <c r="MJN182" s="4"/>
      <c r="MJO182" s="4"/>
      <c r="MJP182" s="4"/>
      <c r="MJQ182" s="4"/>
      <c r="MJR182" s="205"/>
      <c r="MJS182" s="70"/>
      <c r="MJT182" s="87"/>
      <c r="MJU182" s="255"/>
      <c r="MJV182" s="126"/>
      <c r="MJW182" s="84"/>
      <c r="MJX182" s="4"/>
      <c r="MJY182" s="4"/>
      <c r="MJZ182" s="4"/>
      <c r="MKA182" s="4"/>
      <c r="MKB182" s="205"/>
      <c r="MKC182" s="70"/>
      <c r="MKD182" s="87"/>
      <c r="MKE182" s="255"/>
      <c r="MKF182" s="126"/>
      <c r="MKG182" s="84"/>
      <c r="MKH182" s="4"/>
      <c r="MKI182" s="4"/>
      <c r="MKJ182" s="4"/>
      <c r="MKK182" s="4"/>
      <c r="MKL182" s="205"/>
      <c r="MKM182" s="70"/>
      <c r="MKN182" s="87"/>
      <c r="MKO182" s="255"/>
      <c r="MKP182" s="126"/>
      <c r="MKQ182" s="84"/>
      <c r="MKR182" s="4"/>
      <c r="MKS182" s="4"/>
      <c r="MKT182" s="4"/>
      <c r="MKU182" s="4"/>
      <c r="MKV182" s="205"/>
      <c r="MKW182" s="70"/>
      <c r="MKX182" s="87"/>
      <c r="MKY182" s="255"/>
      <c r="MKZ182" s="126"/>
      <c r="MLA182" s="84"/>
      <c r="MLB182" s="4"/>
      <c r="MLC182" s="4"/>
      <c r="MLD182" s="4"/>
      <c r="MLE182" s="4"/>
      <c r="MLF182" s="205"/>
      <c r="MLG182" s="70"/>
      <c r="MLH182" s="87"/>
      <c r="MLI182" s="255"/>
      <c r="MLJ182" s="126"/>
      <c r="MLK182" s="84"/>
      <c r="MLL182" s="4"/>
      <c r="MLM182" s="4"/>
      <c r="MLN182" s="4"/>
      <c r="MLO182" s="4"/>
      <c r="MLP182" s="205"/>
      <c r="MLQ182" s="70"/>
      <c r="MLR182" s="87"/>
      <c r="MLS182" s="255"/>
      <c r="MLT182" s="126"/>
      <c r="MLU182" s="84"/>
      <c r="MLV182" s="4"/>
      <c r="MLW182" s="4"/>
      <c r="MLX182" s="4"/>
      <c r="MLY182" s="4"/>
      <c r="MLZ182" s="205"/>
      <c r="MMA182" s="70"/>
      <c r="MMB182" s="87"/>
      <c r="MMC182" s="255"/>
      <c r="MMD182" s="126"/>
      <c r="MME182" s="84"/>
      <c r="MMF182" s="4"/>
      <c r="MMG182" s="4"/>
      <c r="MMH182" s="4"/>
      <c r="MMI182" s="4"/>
      <c r="MMJ182" s="205"/>
      <c r="MMK182" s="70"/>
      <c r="MML182" s="87"/>
      <c r="MMM182" s="255"/>
      <c r="MMN182" s="126"/>
      <c r="MMO182" s="84"/>
      <c r="MMP182" s="4"/>
      <c r="MMQ182" s="4"/>
      <c r="MMR182" s="4"/>
      <c r="MMS182" s="4"/>
      <c r="MMT182" s="205"/>
      <c r="MMU182" s="70"/>
      <c r="MMV182" s="87"/>
      <c r="MMW182" s="255"/>
      <c r="MMX182" s="126"/>
      <c r="MMY182" s="84"/>
      <c r="MMZ182" s="4"/>
      <c r="MNA182" s="4"/>
      <c r="MNB182" s="4"/>
      <c r="MNC182" s="4"/>
      <c r="MND182" s="205"/>
      <c r="MNE182" s="70"/>
      <c r="MNF182" s="87"/>
      <c r="MNG182" s="255"/>
      <c r="MNH182" s="126"/>
      <c r="MNI182" s="84"/>
      <c r="MNJ182" s="4"/>
      <c r="MNK182" s="4"/>
      <c r="MNL182" s="4"/>
      <c r="MNM182" s="4"/>
      <c r="MNN182" s="205"/>
      <c r="MNO182" s="70"/>
      <c r="MNP182" s="87"/>
      <c r="MNQ182" s="255"/>
      <c r="MNR182" s="126"/>
      <c r="MNS182" s="84"/>
      <c r="MNT182" s="4"/>
      <c r="MNU182" s="4"/>
      <c r="MNV182" s="4"/>
      <c r="MNW182" s="4"/>
      <c r="MNX182" s="205"/>
      <c r="MNY182" s="70"/>
      <c r="MNZ182" s="87"/>
      <c r="MOA182" s="255"/>
      <c r="MOB182" s="126"/>
      <c r="MOC182" s="84"/>
      <c r="MOD182" s="4"/>
      <c r="MOE182" s="4"/>
      <c r="MOF182" s="4"/>
      <c r="MOG182" s="4"/>
      <c r="MOH182" s="205"/>
      <c r="MOI182" s="70"/>
      <c r="MOJ182" s="87"/>
      <c r="MOK182" s="255"/>
      <c r="MOL182" s="126"/>
      <c r="MOM182" s="84"/>
      <c r="MON182" s="4"/>
      <c r="MOO182" s="4"/>
      <c r="MOP182" s="4"/>
      <c r="MOQ182" s="4"/>
      <c r="MOR182" s="205"/>
      <c r="MOS182" s="70"/>
      <c r="MOT182" s="87"/>
      <c r="MOU182" s="255"/>
      <c r="MOV182" s="126"/>
      <c r="MOW182" s="84"/>
      <c r="MOX182" s="4"/>
      <c r="MOY182" s="4"/>
      <c r="MOZ182" s="4"/>
      <c r="MPA182" s="4"/>
      <c r="MPB182" s="205"/>
      <c r="MPC182" s="70"/>
      <c r="MPD182" s="87"/>
      <c r="MPE182" s="255"/>
      <c r="MPF182" s="126"/>
      <c r="MPG182" s="84"/>
      <c r="MPH182" s="4"/>
      <c r="MPI182" s="4"/>
      <c r="MPJ182" s="4"/>
      <c r="MPK182" s="4"/>
      <c r="MPL182" s="205"/>
      <c r="MPM182" s="70"/>
      <c r="MPN182" s="87"/>
      <c r="MPO182" s="255"/>
      <c r="MPP182" s="126"/>
      <c r="MPQ182" s="84"/>
      <c r="MPR182" s="4"/>
      <c r="MPS182" s="4"/>
      <c r="MPT182" s="4"/>
      <c r="MPU182" s="4"/>
      <c r="MPV182" s="205"/>
      <c r="MPW182" s="70"/>
      <c r="MPX182" s="87"/>
      <c r="MPY182" s="255"/>
      <c r="MPZ182" s="126"/>
      <c r="MQA182" s="84"/>
      <c r="MQB182" s="4"/>
      <c r="MQC182" s="4"/>
      <c r="MQD182" s="4"/>
      <c r="MQE182" s="4"/>
      <c r="MQF182" s="205"/>
      <c r="MQG182" s="70"/>
      <c r="MQH182" s="87"/>
      <c r="MQI182" s="255"/>
      <c r="MQJ182" s="126"/>
      <c r="MQK182" s="84"/>
      <c r="MQL182" s="4"/>
      <c r="MQM182" s="4"/>
      <c r="MQN182" s="4"/>
      <c r="MQO182" s="4"/>
      <c r="MQP182" s="205"/>
      <c r="MQQ182" s="70"/>
      <c r="MQR182" s="87"/>
      <c r="MQS182" s="255"/>
      <c r="MQT182" s="126"/>
      <c r="MQU182" s="84"/>
      <c r="MQV182" s="4"/>
      <c r="MQW182" s="4"/>
      <c r="MQX182" s="4"/>
      <c r="MQY182" s="4"/>
      <c r="MQZ182" s="205"/>
      <c r="MRA182" s="70"/>
      <c r="MRB182" s="87"/>
      <c r="MRC182" s="255"/>
      <c r="MRD182" s="126"/>
      <c r="MRE182" s="84"/>
      <c r="MRF182" s="4"/>
      <c r="MRG182" s="4"/>
      <c r="MRH182" s="4"/>
      <c r="MRI182" s="4"/>
      <c r="MRJ182" s="205"/>
      <c r="MRK182" s="70"/>
      <c r="MRL182" s="87"/>
      <c r="MRM182" s="255"/>
      <c r="MRN182" s="126"/>
      <c r="MRO182" s="84"/>
      <c r="MRP182" s="4"/>
      <c r="MRQ182" s="4"/>
      <c r="MRR182" s="4"/>
      <c r="MRS182" s="4"/>
      <c r="MRT182" s="205"/>
      <c r="MRU182" s="70"/>
      <c r="MRV182" s="87"/>
      <c r="MRW182" s="255"/>
      <c r="MRX182" s="126"/>
      <c r="MRY182" s="84"/>
      <c r="MRZ182" s="4"/>
      <c r="MSA182" s="4"/>
      <c r="MSB182" s="4"/>
      <c r="MSC182" s="4"/>
      <c r="MSD182" s="205"/>
      <c r="MSE182" s="70"/>
      <c r="MSF182" s="87"/>
      <c r="MSG182" s="255"/>
      <c r="MSH182" s="126"/>
      <c r="MSI182" s="84"/>
      <c r="MSJ182" s="4"/>
      <c r="MSK182" s="4"/>
      <c r="MSL182" s="4"/>
      <c r="MSM182" s="4"/>
      <c r="MSN182" s="205"/>
      <c r="MSO182" s="70"/>
      <c r="MSP182" s="87"/>
      <c r="MSQ182" s="255"/>
      <c r="MSR182" s="126"/>
      <c r="MSS182" s="84"/>
      <c r="MST182" s="4"/>
      <c r="MSU182" s="4"/>
      <c r="MSV182" s="4"/>
      <c r="MSW182" s="4"/>
      <c r="MSX182" s="205"/>
      <c r="MSY182" s="70"/>
      <c r="MSZ182" s="87"/>
      <c r="MTA182" s="255"/>
      <c r="MTB182" s="126"/>
      <c r="MTC182" s="84"/>
      <c r="MTD182" s="4"/>
      <c r="MTE182" s="4"/>
      <c r="MTF182" s="4"/>
      <c r="MTG182" s="4"/>
      <c r="MTH182" s="205"/>
      <c r="MTI182" s="70"/>
      <c r="MTJ182" s="87"/>
      <c r="MTK182" s="255"/>
      <c r="MTL182" s="126"/>
      <c r="MTM182" s="84"/>
      <c r="MTN182" s="4"/>
      <c r="MTO182" s="4"/>
      <c r="MTP182" s="4"/>
      <c r="MTQ182" s="4"/>
      <c r="MTR182" s="205"/>
      <c r="MTS182" s="70"/>
      <c r="MTT182" s="87"/>
      <c r="MTU182" s="255"/>
      <c r="MTV182" s="126"/>
      <c r="MTW182" s="84"/>
      <c r="MTX182" s="4"/>
      <c r="MTY182" s="4"/>
      <c r="MTZ182" s="4"/>
      <c r="MUA182" s="4"/>
      <c r="MUB182" s="205"/>
      <c r="MUC182" s="70"/>
      <c r="MUD182" s="87"/>
      <c r="MUE182" s="255"/>
      <c r="MUF182" s="126"/>
      <c r="MUG182" s="84"/>
      <c r="MUH182" s="4"/>
      <c r="MUI182" s="4"/>
      <c r="MUJ182" s="4"/>
      <c r="MUK182" s="4"/>
      <c r="MUL182" s="205"/>
      <c r="MUM182" s="70"/>
      <c r="MUN182" s="87"/>
      <c r="MUO182" s="255"/>
      <c r="MUP182" s="126"/>
      <c r="MUQ182" s="84"/>
      <c r="MUR182" s="4"/>
      <c r="MUS182" s="4"/>
      <c r="MUT182" s="4"/>
      <c r="MUU182" s="4"/>
      <c r="MUV182" s="205"/>
      <c r="MUW182" s="70"/>
      <c r="MUX182" s="87"/>
      <c r="MUY182" s="255"/>
      <c r="MUZ182" s="126"/>
      <c r="MVA182" s="84"/>
      <c r="MVB182" s="4"/>
      <c r="MVC182" s="4"/>
      <c r="MVD182" s="4"/>
      <c r="MVE182" s="4"/>
      <c r="MVF182" s="205"/>
      <c r="MVG182" s="70"/>
      <c r="MVH182" s="87"/>
      <c r="MVI182" s="255"/>
      <c r="MVJ182" s="126"/>
      <c r="MVK182" s="84"/>
      <c r="MVL182" s="4"/>
      <c r="MVM182" s="4"/>
      <c r="MVN182" s="4"/>
      <c r="MVO182" s="4"/>
      <c r="MVP182" s="205"/>
      <c r="MVQ182" s="70"/>
      <c r="MVR182" s="87"/>
      <c r="MVS182" s="255"/>
      <c r="MVT182" s="126"/>
      <c r="MVU182" s="84"/>
      <c r="MVV182" s="4"/>
      <c r="MVW182" s="4"/>
      <c r="MVX182" s="4"/>
      <c r="MVY182" s="4"/>
      <c r="MVZ182" s="205"/>
      <c r="MWA182" s="70"/>
      <c r="MWB182" s="87"/>
      <c r="MWC182" s="255"/>
      <c r="MWD182" s="126"/>
      <c r="MWE182" s="84"/>
      <c r="MWF182" s="4"/>
      <c r="MWG182" s="4"/>
      <c r="MWH182" s="4"/>
      <c r="MWI182" s="4"/>
      <c r="MWJ182" s="205"/>
      <c r="MWK182" s="70"/>
      <c r="MWL182" s="87"/>
      <c r="MWM182" s="255"/>
      <c r="MWN182" s="126"/>
      <c r="MWO182" s="84"/>
      <c r="MWP182" s="4"/>
      <c r="MWQ182" s="4"/>
      <c r="MWR182" s="4"/>
      <c r="MWS182" s="4"/>
      <c r="MWT182" s="205"/>
      <c r="MWU182" s="70"/>
      <c r="MWV182" s="87"/>
      <c r="MWW182" s="255"/>
      <c r="MWX182" s="126"/>
      <c r="MWY182" s="84"/>
      <c r="MWZ182" s="4"/>
      <c r="MXA182" s="4"/>
      <c r="MXB182" s="4"/>
      <c r="MXC182" s="4"/>
      <c r="MXD182" s="205"/>
      <c r="MXE182" s="70"/>
      <c r="MXF182" s="87"/>
      <c r="MXG182" s="255"/>
      <c r="MXH182" s="126"/>
      <c r="MXI182" s="84"/>
      <c r="MXJ182" s="4"/>
      <c r="MXK182" s="4"/>
      <c r="MXL182" s="4"/>
      <c r="MXM182" s="4"/>
      <c r="MXN182" s="205"/>
      <c r="MXO182" s="70"/>
      <c r="MXP182" s="87"/>
      <c r="MXQ182" s="255"/>
      <c r="MXR182" s="126"/>
      <c r="MXS182" s="84"/>
      <c r="MXT182" s="4"/>
      <c r="MXU182" s="4"/>
      <c r="MXV182" s="4"/>
      <c r="MXW182" s="4"/>
      <c r="MXX182" s="205"/>
      <c r="MXY182" s="70"/>
      <c r="MXZ182" s="87"/>
      <c r="MYA182" s="255"/>
      <c r="MYB182" s="126"/>
      <c r="MYC182" s="84"/>
      <c r="MYD182" s="4"/>
      <c r="MYE182" s="4"/>
      <c r="MYF182" s="4"/>
      <c r="MYG182" s="4"/>
      <c r="MYH182" s="205"/>
      <c r="MYI182" s="70"/>
      <c r="MYJ182" s="87"/>
      <c r="MYK182" s="255"/>
      <c r="MYL182" s="126"/>
      <c r="MYM182" s="84"/>
      <c r="MYN182" s="4"/>
      <c r="MYO182" s="4"/>
      <c r="MYP182" s="4"/>
      <c r="MYQ182" s="4"/>
      <c r="MYR182" s="205"/>
      <c r="MYS182" s="70"/>
      <c r="MYT182" s="87"/>
      <c r="MYU182" s="255"/>
      <c r="MYV182" s="126"/>
      <c r="MYW182" s="84"/>
      <c r="MYX182" s="4"/>
      <c r="MYY182" s="4"/>
      <c r="MYZ182" s="4"/>
      <c r="MZA182" s="4"/>
      <c r="MZB182" s="205"/>
      <c r="MZC182" s="70"/>
      <c r="MZD182" s="87"/>
      <c r="MZE182" s="255"/>
      <c r="MZF182" s="126"/>
      <c r="MZG182" s="84"/>
      <c r="MZH182" s="4"/>
      <c r="MZI182" s="4"/>
      <c r="MZJ182" s="4"/>
      <c r="MZK182" s="4"/>
      <c r="MZL182" s="205"/>
      <c r="MZM182" s="70"/>
      <c r="MZN182" s="87"/>
      <c r="MZO182" s="255"/>
      <c r="MZP182" s="126"/>
      <c r="MZQ182" s="84"/>
      <c r="MZR182" s="4"/>
      <c r="MZS182" s="4"/>
      <c r="MZT182" s="4"/>
      <c r="MZU182" s="4"/>
      <c r="MZV182" s="205"/>
      <c r="MZW182" s="70"/>
      <c r="MZX182" s="87"/>
      <c r="MZY182" s="255"/>
      <c r="MZZ182" s="126"/>
      <c r="NAA182" s="84"/>
      <c r="NAB182" s="4"/>
      <c r="NAC182" s="4"/>
      <c r="NAD182" s="4"/>
      <c r="NAE182" s="4"/>
      <c r="NAF182" s="205"/>
      <c r="NAG182" s="70"/>
      <c r="NAH182" s="87"/>
      <c r="NAI182" s="255"/>
      <c r="NAJ182" s="126"/>
      <c r="NAK182" s="84"/>
      <c r="NAL182" s="4"/>
      <c r="NAM182" s="4"/>
      <c r="NAN182" s="4"/>
      <c r="NAO182" s="4"/>
      <c r="NAP182" s="205"/>
      <c r="NAQ182" s="70"/>
      <c r="NAR182" s="87"/>
      <c r="NAS182" s="255"/>
      <c r="NAT182" s="126"/>
      <c r="NAU182" s="84"/>
      <c r="NAV182" s="4"/>
      <c r="NAW182" s="4"/>
      <c r="NAX182" s="4"/>
      <c r="NAY182" s="4"/>
      <c r="NAZ182" s="205"/>
      <c r="NBA182" s="70"/>
      <c r="NBB182" s="87"/>
      <c r="NBC182" s="255"/>
      <c r="NBD182" s="126"/>
      <c r="NBE182" s="84"/>
      <c r="NBF182" s="4"/>
      <c r="NBG182" s="4"/>
      <c r="NBH182" s="4"/>
      <c r="NBI182" s="4"/>
      <c r="NBJ182" s="205"/>
      <c r="NBK182" s="70"/>
      <c r="NBL182" s="87"/>
      <c r="NBM182" s="255"/>
      <c r="NBN182" s="126"/>
      <c r="NBO182" s="84"/>
      <c r="NBP182" s="4"/>
      <c r="NBQ182" s="4"/>
      <c r="NBR182" s="4"/>
      <c r="NBS182" s="4"/>
      <c r="NBT182" s="205"/>
      <c r="NBU182" s="70"/>
      <c r="NBV182" s="87"/>
      <c r="NBW182" s="255"/>
      <c r="NBX182" s="126"/>
      <c r="NBY182" s="84"/>
      <c r="NBZ182" s="4"/>
      <c r="NCA182" s="4"/>
      <c r="NCB182" s="4"/>
      <c r="NCC182" s="4"/>
      <c r="NCD182" s="205"/>
      <c r="NCE182" s="70"/>
      <c r="NCF182" s="87"/>
      <c r="NCG182" s="255"/>
      <c r="NCH182" s="126"/>
      <c r="NCI182" s="84"/>
      <c r="NCJ182" s="4"/>
      <c r="NCK182" s="4"/>
      <c r="NCL182" s="4"/>
      <c r="NCM182" s="4"/>
      <c r="NCN182" s="205"/>
      <c r="NCO182" s="70"/>
      <c r="NCP182" s="87"/>
      <c r="NCQ182" s="255"/>
      <c r="NCR182" s="126"/>
      <c r="NCS182" s="84"/>
      <c r="NCT182" s="4"/>
      <c r="NCU182" s="4"/>
      <c r="NCV182" s="4"/>
      <c r="NCW182" s="4"/>
      <c r="NCX182" s="205"/>
      <c r="NCY182" s="70"/>
      <c r="NCZ182" s="87"/>
      <c r="NDA182" s="255"/>
      <c r="NDB182" s="126"/>
      <c r="NDC182" s="84"/>
      <c r="NDD182" s="4"/>
      <c r="NDE182" s="4"/>
      <c r="NDF182" s="4"/>
      <c r="NDG182" s="4"/>
      <c r="NDH182" s="205"/>
      <c r="NDI182" s="70"/>
      <c r="NDJ182" s="87"/>
      <c r="NDK182" s="255"/>
      <c r="NDL182" s="126"/>
      <c r="NDM182" s="84"/>
      <c r="NDN182" s="4"/>
      <c r="NDO182" s="4"/>
      <c r="NDP182" s="4"/>
      <c r="NDQ182" s="4"/>
      <c r="NDR182" s="205"/>
      <c r="NDS182" s="70"/>
      <c r="NDT182" s="87"/>
      <c r="NDU182" s="255"/>
      <c r="NDV182" s="126"/>
      <c r="NDW182" s="84"/>
      <c r="NDX182" s="4"/>
      <c r="NDY182" s="4"/>
      <c r="NDZ182" s="4"/>
      <c r="NEA182" s="4"/>
      <c r="NEB182" s="205"/>
      <c r="NEC182" s="70"/>
      <c r="NED182" s="87"/>
      <c r="NEE182" s="255"/>
      <c r="NEF182" s="126"/>
      <c r="NEG182" s="84"/>
      <c r="NEH182" s="4"/>
      <c r="NEI182" s="4"/>
      <c r="NEJ182" s="4"/>
      <c r="NEK182" s="4"/>
      <c r="NEL182" s="205"/>
      <c r="NEM182" s="70"/>
      <c r="NEN182" s="87"/>
      <c r="NEO182" s="255"/>
      <c r="NEP182" s="126"/>
      <c r="NEQ182" s="84"/>
      <c r="NER182" s="4"/>
      <c r="NES182" s="4"/>
      <c r="NET182" s="4"/>
      <c r="NEU182" s="4"/>
      <c r="NEV182" s="205"/>
      <c r="NEW182" s="70"/>
      <c r="NEX182" s="87"/>
      <c r="NEY182" s="255"/>
      <c r="NEZ182" s="126"/>
      <c r="NFA182" s="84"/>
      <c r="NFB182" s="4"/>
      <c r="NFC182" s="4"/>
      <c r="NFD182" s="4"/>
      <c r="NFE182" s="4"/>
      <c r="NFF182" s="205"/>
      <c r="NFG182" s="70"/>
      <c r="NFH182" s="87"/>
      <c r="NFI182" s="255"/>
      <c r="NFJ182" s="126"/>
      <c r="NFK182" s="84"/>
      <c r="NFL182" s="4"/>
      <c r="NFM182" s="4"/>
      <c r="NFN182" s="4"/>
      <c r="NFO182" s="4"/>
      <c r="NFP182" s="205"/>
      <c r="NFQ182" s="70"/>
      <c r="NFR182" s="87"/>
      <c r="NFS182" s="255"/>
      <c r="NFT182" s="126"/>
      <c r="NFU182" s="84"/>
      <c r="NFV182" s="4"/>
      <c r="NFW182" s="4"/>
      <c r="NFX182" s="4"/>
      <c r="NFY182" s="4"/>
      <c r="NFZ182" s="205"/>
      <c r="NGA182" s="70"/>
      <c r="NGB182" s="87"/>
      <c r="NGC182" s="255"/>
      <c r="NGD182" s="126"/>
      <c r="NGE182" s="84"/>
      <c r="NGF182" s="4"/>
      <c r="NGG182" s="4"/>
      <c r="NGH182" s="4"/>
      <c r="NGI182" s="4"/>
      <c r="NGJ182" s="205"/>
      <c r="NGK182" s="70"/>
      <c r="NGL182" s="87"/>
      <c r="NGM182" s="255"/>
      <c r="NGN182" s="126"/>
      <c r="NGO182" s="84"/>
      <c r="NGP182" s="4"/>
      <c r="NGQ182" s="4"/>
      <c r="NGR182" s="4"/>
      <c r="NGS182" s="4"/>
      <c r="NGT182" s="205"/>
      <c r="NGU182" s="70"/>
      <c r="NGV182" s="87"/>
      <c r="NGW182" s="255"/>
      <c r="NGX182" s="126"/>
      <c r="NGY182" s="84"/>
      <c r="NGZ182" s="4"/>
      <c r="NHA182" s="4"/>
      <c r="NHB182" s="4"/>
      <c r="NHC182" s="4"/>
      <c r="NHD182" s="205"/>
      <c r="NHE182" s="70"/>
      <c r="NHF182" s="87"/>
      <c r="NHG182" s="255"/>
      <c r="NHH182" s="126"/>
      <c r="NHI182" s="84"/>
      <c r="NHJ182" s="4"/>
      <c r="NHK182" s="4"/>
      <c r="NHL182" s="4"/>
      <c r="NHM182" s="4"/>
      <c r="NHN182" s="205"/>
      <c r="NHO182" s="70"/>
      <c r="NHP182" s="87"/>
      <c r="NHQ182" s="255"/>
      <c r="NHR182" s="126"/>
      <c r="NHS182" s="84"/>
      <c r="NHT182" s="4"/>
      <c r="NHU182" s="4"/>
      <c r="NHV182" s="4"/>
      <c r="NHW182" s="4"/>
      <c r="NHX182" s="205"/>
      <c r="NHY182" s="70"/>
      <c r="NHZ182" s="87"/>
      <c r="NIA182" s="255"/>
      <c r="NIB182" s="126"/>
      <c r="NIC182" s="84"/>
      <c r="NID182" s="4"/>
      <c r="NIE182" s="4"/>
      <c r="NIF182" s="4"/>
      <c r="NIG182" s="4"/>
      <c r="NIH182" s="205"/>
      <c r="NII182" s="70"/>
      <c r="NIJ182" s="87"/>
      <c r="NIK182" s="255"/>
      <c r="NIL182" s="126"/>
      <c r="NIM182" s="84"/>
      <c r="NIN182" s="4"/>
      <c r="NIO182" s="4"/>
      <c r="NIP182" s="4"/>
      <c r="NIQ182" s="4"/>
      <c r="NIR182" s="205"/>
      <c r="NIS182" s="70"/>
      <c r="NIT182" s="87"/>
      <c r="NIU182" s="255"/>
      <c r="NIV182" s="126"/>
      <c r="NIW182" s="84"/>
      <c r="NIX182" s="4"/>
      <c r="NIY182" s="4"/>
      <c r="NIZ182" s="4"/>
      <c r="NJA182" s="4"/>
      <c r="NJB182" s="205"/>
      <c r="NJC182" s="70"/>
      <c r="NJD182" s="87"/>
      <c r="NJE182" s="255"/>
      <c r="NJF182" s="126"/>
      <c r="NJG182" s="84"/>
      <c r="NJH182" s="4"/>
      <c r="NJI182" s="4"/>
      <c r="NJJ182" s="4"/>
      <c r="NJK182" s="4"/>
      <c r="NJL182" s="205"/>
      <c r="NJM182" s="70"/>
      <c r="NJN182" s="87"/>
      <c r="NJO182" s="255"/>
      <c r="NJP182" s="126"/>
      <c r="NJQ182" s="84"/>
      <c r="NJR182" s="4"/>
      <c r="NJS182" s="4"/>
      <c r="NJT182" s="4"/>
      <c r="NJU182" s="4"/>
      <c r="NJV182" s="205"/>
      <c r="NJW182" s="70"/>
      <c r="NJX182" s="87"/>
      <c r="NJY182" s="255"/>
      <c r="NJZ182" s="126"/>
      <c r="NKA182" s="84"/>
      <c r="NKB182" s="4"/>
      <c r="NKC182" s="4"/>
      <c r="NKD182" s="4"/>
      <c r="NKE182" s="4"/>
      <c r="NKF182" s="205"/>
      <c r="NKG182" s="70"/>
      <c r="NKH182" s="87"/>
      <c r="NKI182" s="255"/>
      <c r="NKJ182" s="126"/>
      <c r="NKK182" s="84"/>
      <c r="NKL182" s="4"/>
      <c r="NKM182" s="4"/>
      <c r="NKN182" s="4"/>
      <c r="NKO182" s="4"/>
      <c r="NKP182" s="205"/>
      <c r="NKQ182" s="70"/>
      <c r="NKR182" s="87"/>
      <c r="NKS182" s="255"/>
      <c r="NKT182" s="126"/>
      <c r="NKU182" s="84"/>
      <c r="NKV182" s="4"/>
      <c r="NKW182" s="4"/>
      <c r="NKX182" s="4"/>
      <c r="NKY182" s="4"/>
      <c r="NKZ182" s="205"/>
      <c r="NLA182" s="70"/>
      <c r="NLB182" s="87"/>
      <c r="NLC182" s="255"/>
      <c r="NLD182" s="126"/>
      <c r="NLE182" s="84"/>
      <c r="NLF182" s="4"/>
      <c r="NLG182" s="4"/>
      <c r="NLH182" s="4"/>
      <c r="NLI182" s="4"/>
      <c r="NLJ182" s="205"/>
      <c r="NLK182" s="70"/>
      <c r="NLL182" s="87"/>
      <c r="NLM182" s="255"/>
      <c r="NLN182" s="126"/>
      <c r="NLO182" s="84"/>
      <c r="NLP182" s="4"/>
      <c r="NLQ182" s="4"/>
      <c r="NLR182" s="4"/>
      <c r="NLS182" s="4"/>
      <c r="NLT182" s="205"/>
      <c r="NLU182" s="70"/>
      <c r="NLV182" s="87"/>
      <c r="NLW182" s="255"/>
      <c r="NLX182" s="126"/>
      <c r="NLY182" s="84"/>
      <c r="NLZ182" s="4"/>
      <c r="NMA182" s="4"/>
      <c r="NMB182" s="4"/>
      <c r="NMC182" s="4"/>
      <c r="NMD182" s="205"/>
      <c r="NME182" s="70"/>
      <c r="NMF182" s="87"/>
      <c r="NMG182" s="255"/>
      <c r="NMH182" s="126"/>
      <c r="NMI182" s="84"/>
      <c r="NMJ182" s="4"/>
      <c r="NMK182" s="4"/>
      <c r="NML182" s="4"/>
      <c r="NMM182" s="4"/>
      <c r="NMN182" s="205"/>
      <c r="NMO182" s="70"/>
      <c r="NMP182" s="87"/>
      <c r="NMQ182" s="255"/>
      <c r="NMR182" s="126"/>
      <c r="NMS182" s="84"/>
      <c r="NMT182" s="4"/>
      <c r="NMU182" s="4"/>
      <c r="NMV182" s="4"/>
      <c r="NMW182" s="4"/>
      <c r="NMX182" s="205"/>
      <c r="NMY182" s="70"/>
      <c r="NMZ182" s="87"/>
      <c r="NNA182" s="255"/>
      <c r="NNB182" s="126"/>
      <c r="NNC182" s="84"/>
      <c r="NND182" s="4"/>
      <c r="NNE182" s="4"/>
      <c r="NNF182" s="4"/>
      <c r="NNG182" s="4"/>
      <c r="NNH182" s="205"/>
      <c r="NNI182" s="70"/>
      <c r="NNJ182" s="87"/>
      <c r="NNK182" s="255"/>
      <c r="NNL182" s="126"/>
      <c r="NNM182" s="84"/>
      <c r="NNN182" s="4"/>
      <c r="NNO182" s="4"/>
      <c r="NNP182" s="4"/>
      <c r="NNQ182" s="4"/>
      <c r="NNR182" s="205"/>
      <c r="NNS182" s="70"/>
      <c r="NNT182" s="87"/>
      <c r="NNU182" s="255"/>
      <c r="NNV182" s="126"/>
      <c r="NNW182" s="84"/>
      <c r="NNX182" s="4"/>
      <c r="NNY182" s="4"/>
      <c r="NNZ182" s="4"/>
      <c r="NOA182" s="4"/>
      <c r="NOB182" s="205"/>
      <c r="NOC182" s="70"/>
      <c r="NOD182" s="87"/>
      <c r="NOE182" s="255"/>
      <c r="NOF182" s="126"/>
      <c r="NOG182" s="84"/>
      <c r="NOH182" s="4"/>
      <c r="NOI182" s="4"/>
      <c r="NOJ182" s="4"/>
      <c r="NOK182" s="4"/>
      <c r="NOL182" s="205"/>
      <c r="NOM182" s="70"/>
      <c r="NON182" s="87"/>
      <c r="NOO182" s="255"/>
      <c r="NOP182" s="126"/>
      <c r="NOQ182" s="84"/>
      <c r="NOR182" s="4"/>
      <c r="NOS182" s="4"/>
      <c r="NOT182" s="4"/>
      <c r="NOU182" s="4"/>
      <c r="NOV182" s="205"/>
      <c r="NOW182" s="70"/>
      <c r="NOX182" s="87"/>
      <c r="NOY182" s="255"/>
      <c r="NOZ182" s="126"/>
      <c r="NPA182" s="84"/>
      <c r="NPB182" s="4"/>
      <c r="NPC182" s="4"/>
      <c r="NPD182" s="4"/>
      <c r="NPE182" s="4"/>
      <c r="NPF182" s="205"/>
      <c r="NPG182" s="70"/>
      <c r="NPH182" s="87"/>
      <c r="NPI182" s="255"/>
      <c r="NPJ182" s="126"/>
      <c r="NPK182" s="84"/>
      <c r="NPL182" s="4"/>
      <c r="NPM182" s="4"/>
      <c r="NPN182" s="4"/>
      <c r="NPO182" s="4"/>
      <c r="NPP182" s="205"/>
      <c r="NPQ182" s="70"/>
      <c r="NPR182" s="87"/>
      <c r="NPS182" s="255"/>
      <c r="NPT182" s="126"/>
      <c r="NPU182" s="84"/>
      <c r="NPV182" s="4"/>
      <c r="NPW182" s="4"/>
      <c r="NPX182" s="4"/>
      <c r="NPY182" s="4"/>
      <c r="NPZ182" s="205"/>
      <c r="NQA182" s="70"/>
      <c r="NQB182" s="87"/>
      <c r="NQC182" s="255"/>
      <c r="NQD182" s="126"/>
      <c r="NQE182" s="84"/>
      <c r="NQF182" s="4"/>
      <c r="NQG182" s="4"/>
      <c r="NQH182" s="4"/>
      <c r="NQI182" s="4"/>
      <c r="NQJ182" s="205"/>
      <c r="NQK182" s="70"/>
      <c r="NQL182" s="87"/>
      <c r="NQM182" s="255"/>
      <c r="NQN182" s="126"/>
      <c r="NQO182" s="84"/>
      <c r="NQP182" s="4"/>
      <c r="NQQ182" s="4"/>
      <c r="NQR182" s="4"/>
      <c r="NQS182" s="4"/>
      <c r="NQT182" s="205"/>
      <c r="NQU182" s="70"/>
      <c r="NQV182" s="87"/>
      <c r="NQW182" s="255"/>
      <c r="NQX182" s="126"/>
      <c r="NQY182" s="84"/>
      <c r="NQZ182" s="4"/>
      <c r="NRA182" s="4"/>
      <c r="NRB182" s="4"/>
      <c r="NRC182" s="4"/>
      <c r="NRD182" s="205"/>
      <c r="NRE182" s="70"/>
      <c r="NRF182" s="87"/>
      <c r="NRG182" s="255"/>
      <c r="NRH182" s="126"/>
      <c r="NRI182" s="84"/>
      <c r="NRJ182" s="4"/>
      <c r="NRK182" s="4"/>
      <c r="NRL182" s="4"/>
      <c r="NRM182" s="4"/>
      <c r="NRN182" s="205"/>
      <c r="NRO182" s="70"/>
      <c r="NRP182" s="87"/>
      <c r="NRQ182" s="255"/>
      <c r="NRR182" s="126"/>
      <c r="NRS182" s="84"/>
      <c r="NRT182" s="4"/>
      <c r="NRU182" s="4"/>
      <c r="NRV182" s="4"/>
      <c r="NRW182" s="4"/>
      <c r="NRX182" s="205"/>
      <c r="NRY182" s="70"/>
      <c r="NRZ182" s="87"/>
      <c r="NSA182" s="255"/>
      <c r="NSB182" s="126"/>
      <c r="NSC182" s="84"/>
      <c r="NSD182" s="4"/>
      <c r="NSE182" s="4"/>
      <c r="NSF182" s="4"/>
      <c r="NSG182" s="4"/>
      <c r="NSH182" s="205"/>
      <c r="NSI182" s="70"/>
      <c r="NSJ182" s="87"/>
      <c r="NSK182" s="255"/>
      <c r="NSL182" s="126"/>
      <c r="NSM182" s="84"/>
      <c r="NSN182" s="4"/>
      <c r="NSO182" s="4"/>
      <c r="NSP182" s="4"/>
      <c r="NSQ182" s="4"/>
      <c r="NSR182" s="205"/>
      <c r="NSS182" s="70"/>
      <c r="NST182" s="87"/>
      <c r="NSU182" s="255"/>
      <c r="NSV182" s="126"/>
      <c r="NSW182" s="84"/>
      <c r="NSX182" s="4"/>
      <c r="NSY182" s="4"/>
      <c r="NSZ182" s="4"/>
      <c r="NTA182" s="4"/>
      <c r="NTB182" s="205"/>
      <c r="NTC182" s="70"/>
      <c r="NTD182" s="87"/>
      <c r="NTE182" s="255"/>
      <c r="NTF182" s="126"/>
      <c r="NTG182" s="84"/>
      <c r="NTH182" s="4"/>
      <c r="NTI182" s="4"/>
      <c r="NTJ182" s="4"/>
      <c r="NTK182" s="4"/>
      <c r="NTL182" s="205"/>
      <c r="NTM182" s="70"/>
      <c r="NTN182" s="87"/>
      <c r="NTO182" s="255"/>
      <c r="NTP182" s="126"/>
      <c r="NTQ182" s="84"/>
      <c r="NTR182" s="4"/>
      <c r="NTS182" s="4"/>
      <c r="NTT182" s="4"/>
      <c r="NTU182" s="4"/>
      <c r="NTV182" s="205"/>
      <c r="NTW182" s="70"/>
      <c r="NTX182" s="87"/>
      <c r="NTY182" s="255"/>
      <c r="NTZ182" s="126"/>
      <c r="NUA182" s="84"/>
      <c r="NUB182" s="4"/>
      <c r="NUC182" s="4"/>
      <c r="NUD182" s="4"/>
      <c r="NUE182" s="4"/>
      <c r="NUF182" s="205"/>
      <c r="NUG182" s="70"/>
      <c r="NUH182" s="87"/>
      <c r="NUI182" s="255"/>
      <c r="NUJ182" s="126"/>
      <c r="NUK182" s="84"/>
      <c r="NUL182" s="4"/>
      <c r="NUM182" s="4"/>
      <c r="NUN182" s="4"/>
      <c r="NUO182" s="4"/>
      <c r="NUP182" s="205"/>
      <c r="NUQ182" s="70"/>
      <c r="NUR182" s="87"/>
      <c r="NUS182" s="255"/>
      <c r="NUT182" s="126"/>
      <c r="NUU182" s="84"/>
      <c r="NUV182" s="4"/>
      <c r="NUW182" s="4"/>
      <c r="NUX182" s="4"/>
      <c r="NUY182" s="4"/>
      <c r="NUZ182" s="205"/>
      <c r="NVA182" s="70"/>
      <c r="NVB182" s="87"/>
      <c r="NVC182" s="255"/>
      <c r="NVD182" s="126"/>
      <c r="NVE182" s="84"/>
      <c r="NVF182" s="4"/>
      <c r="NVG182" s="4"/>
      <c r="NVH182" s="4"/>
      <c r="NVI182" s="4"/>
      <c r="NVJ182" s="205"/>
      <c r="NVK182" s="70"/>
      <c r="NVL182" s="87"/>
      <c r="NVM182" s="255"/>
      <c r="NVN182" s="126"/>
      <c r="NVO182" s="84"/>
      <c r="NVP182" s="4"/>
      <c r="NVQ182" s="4"/>
      <c r="NVR182" s="4"/>
      <c r="NVS182" s="4"/>
      <c r="NVT182" s="205"/>
      <c r="NVU182" s="70"/>
      <c r="NVV182" s="87"/>
      <c r="NVW182" s="255"/>
      <c r="NVX182" s="126"/>
      <c r="NVY182" s="84"/>
      <c r="NVZ182" s="4"/>
      <c r="NWA182" s="4"/>
      <c r="NWB182" s="4"/>
      <c r="NWC182" s="4"/>
      <c r="NWD182" s="205"/>
      <c r="NWE182" s="70"/>
      <c r="NWF182" s="87"/>
      <c r="NWG182" s="255"/>
      <c r="NWH182" s="126"/>
      <c r="NWI182" s="84"/>
      <c r="NWJ182" s="4"/>
      <c r="NWK182" s="4"/>
      <c r="NWL182" s="4"/>
      <c r="NWM182" s="4"/>
      <c r="NWN182" s="205"/>
      <c r="NWO182" s="70"/>
      <c r="NWP182" s="87"/>
      <c r="NWQ182" s="255"/>
      <c r="NWR182" s="126"/>
      <c r="NWS182" s="84"/>
      <c r="NWT182" s="4"/>
      <c r="NWU182" s="4"/>
      <c r="NWV182" s="4"/>
      <c r="NWW182" s="4"/>
      <c r="NWX182" s="205"/>
      <c r="NWY182" s="70"/>
      <c r="NWZ182" s="87"/>
      <c r="NXA182" s="255"/>
      <c r="NXB182" s="126"/>
      <c r="NXC182" s="84"/>
      <c r="NXD182" s="4"/>
      <c r="NXE182" s="4"/>
      <c r="NXF182" s="4"/>
      <c r="NXG182" s="4"/>
      <c r="NXH182" s="205"/>
      <c r="NXI182" s="70"/>
      <c r="NXJ182" s="87"/>
      <c r="NXK182" s="255"/>
      <c r="NXL182" s="126"/>
      <c r="NXM182" s="84"/>
      <c r="NXN182" s="4"/>
      <c r="NXO182" s="4"/>
      <c r="NXP182" s="4"/>
      <c r="NXQ182" s="4"/>
      <c r="NXR182" s="205"/>
      <c r="NXS182" s="70"/>
      <c r="NXT182" s="87"/>
      <c r="NXU182" s="255"/>
      <c r="NXV182" s="126"/>
      <c r="NXW182" s="84"/>
      <c r="NXX182" s="4"/>
      <c r="NXY182" s="4"/>
      <c r="NXZ182" s="4"/>
      <c r="NYA182" s="4"/>
      <c r="NYB182" s="205"/>
      <c r="NYC182" s="70"/>
      <c r="NYD182" s="87"/>
      <c r="NYE182" s="255"/>
      <c r="NYF182" s="126"/>
      <c r="NYG182" s="84"/>
      <c r="NYH182" s="4"/>
      <c r="NYI182" s="4"/>
      <c r="NYJ182" s="4"/>
      <c r="NYK182" s="4"/>
      <c r="NYL182" s="205"/>
      <c r="NYM182" s="70"/>
      <c r="NYN182" s="87"/>
      <c r="NYO182" s="255"/>
      <c r="NYP182" s="126"/>
      <c r="NYQ182" s="84"/>
      <c r="NYR182" s="4"/>
      <c r="NYS182" s="4"/>
      <c r="NYT182" s="4"/>
      <c r="NYU182" s="4"/>
      <c r="NYV182" s="205"/>
      <c r="NYW182" s="70"/>
      <c r="NYX182" s="87"/>
      <c r="NYY182" s="255"/>
      <c r="NYZ182" s="126"/>
      <c r="NZA182" s="84"/>
      <c r="NZB182" s="4"/>
      <c r="NZC182" s="4"/>
      <c r="NZD182" s="4"/>
      <c r="NZE182" s="4"/>
      <c r="NZF182" s="205"/>
      <c r="NZG182" s="70"/>
      <c r="NZH182" s="87"/>
      <c r="NZI182" s="255"/>
      <c r="NZJ182" s="126"/>
      <c r="NZK182" s="84"/>
      <c r="NZL182" s="4"/>
      <c r="NZM182" s="4"/>
      <c r="NZN182" s="4"/>
      <c r="NZO182" s="4"/>
      <c r="NZP182" s="205"/>
      <c r="NZQ182" s="70"/>
      <c r="NZR182" s="87"/>
      <c r="NZS182" s="255"/>
      <c r="NZT182" s="126"/>
      <c r="NZU182" s="84"/>
      <c r="NZV182" s="4"/>
      <c r="NZW182" s="4"/>
      <c r="NZX182" s="4"/>
      <c r="NZY182" s="4"/>
      <c r="NZZ182" s="205"/>
      <c r="OAA182" s="70"/>
      <c r="OAB182" s="87"/>
      <c r="OAC182" s="255"/>
      <c r="OAD182" s="126"/>
      <c r="OAE182" s="84"/>
      <c r="OAF182" s="4"/>
      <c r="OAG182" s="4"/>
      <c r="OAH182" s="4"/>
      <c r="OAI182" s="4"/>
      <c r="OAJ182" s="205"/>
      <c r="OAK182" s="70"/>
      <c r="OAL182" s="87"/>
      <c r="OAM182" s="255"/>
      <c r="OAN182" s="126"/>
      <c r="OAO182" s="84"/>
      <c r="OAP182" s="4"/>
      <c r="OAQ182" s="4"/>
      <c r="OAR182" s="4"/>
      <c r="OAS182" s="4"/>
      <c r="OAT182" s="205"/>
      <c r="OAU182" s="70"/>
      <c r="OAV182" s="87"/>
      <c r="OAW182" s="255"/>
      <c r="OAX182" s="126"/>
      <c r="OAY182" s="84"/>
      <c r="OAZ182" s="4"/>
      <c r="OBA182" s="4"/>
      <c r="OBB182" s="4"/>
      <c r="OBC182" s="4"/>
      <c r="OBD182" s="205"/>
      <c r="OBE182" s="70"/>
      <c r="OBF182" s="87"/>
      <c r="OBG182" s="255"/>
      <c r="OBH182" s="126"/>
      <c r="OBI182" s="84"/>
      <c r="OBJ182" s="4"/>
      <c r="OBK182" s="4"/>
      <c r="OBL182" s="4"/>
      <c r="OBM182" s="4"/>
      <c r="OBN182" s="205"/>
      <c r="OBO182" s="70"/>
      <c r="OBP182" s="87"/>
      <c r="OBQ182" s="255"/>
      <c r="OBR182" s="126"/>
      <c r="OBS182" s="84"/>
      <c r="OBT182" s="4"/>
      <c r="OBU182" s="4"/>
      <c r="OBV182" s="4"/>
      <c r="OBW182" s="4"/>
      <c r="OBX182" s="205"/>
      <c r="OBY182" s="70"/>
      <c r="OBZ182" s="87"/>
      <c r="OCA182" s="255"/>
      <c r="OCB182" s="126"/>
      <c r="OCC182" s="84"/>
      <c r="OCD182" s="4"/>
      <c r="OCE182" s="4"/>
      <c r="OCF182" s="4"/>
      <c r="OCG182" s="4"/>
      <c r="OCH182" s="205"/>
      <c r="OCI182" s="70"/>
      <c r="OCJ182" s="87"/>
      <c r="OCK182" s="255"/>
      <c r="OCL182" s="126"/>
      <c r="OCM182" s="84"/>
      <c r="OCN182" s="4"/>
      <c r="OCO182" s="4"/>
      <c r="OCP182" s="4"/>
      <c r="OCQ182" s="4"/>
      <c r="OCR182" s="205"/>
      <c r="OCS182" s="70"/>
      <c r="OCT182" s="87"/>
      <c r="OCU182" s="255"/>
      <c r="OCV182" s="126"/>
      <c r="OCW182" s="84"/>
      <c r="OCX182" s="4"/>
      <c r="OCY182" s="4"/>
      <c r="OCZ182" s="4"/>
      <c r="ODA182" s="4"/>
      <c r="ODB182" s="205"/>
      <c r="ODC182" s="70"/>
      <c r="ODD182" s="87"/>
      <c r="ODE182" s="255"/>
      <c r="ODF182" s="126"/>
      <c r="ODG182" s="84"/>
      <c r="ODH182" s="4"/>
      <c r="ODI182" s="4"/>
      <c r="ODJ182" s="4"/>
      <c r="ODK182" s="4"/>
      <c r="ODL182" s="205"/>
      <c r="ODM182" s="70"/>
      <c r="ODN182" s="87"/>
      <c r="ODO182" s="255"/>
      <c r="ODP182" s="126"/>
      <c r="ODQ182" s="84"/>
      <c r="ODR182" s="4"/>
      <c r="ODS182" s="4"/>
      <c r="ODT182" s="4"/>
      <c r="ODU182" s="4"/>
      <c r="ODV182" s="205"/>
      <c r="ODW182" s="70"/>
      <c r="ODX182" s="87"/>
      <c r="ODY182" s="255"/>
      <c r="ODZ182" s="126"/>
      <c r="OEA182" s="84"/>
      <c r="OEB182" s="4"/>
      <c r="OEC182" s="4"/>
      <c r="OED182" s="4"/>
      <c r="OEE182" s="4"/>
      <c r="OEF182" s="205"/>
      <c r="OEG182" s="70"/>
      <c r="OEH182" s="87"/>
      <c r="OEI182" s="255"/>
      <c r="OEJ182" s="126"/>
      <c r="OEK182" s="84"/>
      <c r="OEL182" s="4"/>
      <c r="OEM182" s="4"/>
      <c r="OEN182" s="4"/>
      <c r="OEO182" s="4"/>
      <c r="OEP182" s="205"/>
      <c r="OEQ182" s="70"/>
      <c r="OER182" s="87"/>
      <c r="OES182" s="255"/>
      <c r="OET182" s="126"/>
      <c r="OEU182" s="84"/>
      <c r="OEV182" s="4"/>
      <c r="OEW182" s="4"/>
      <c r="OEX182" s="4"/>
      <c r="OEY182" s="4"/>
      <c r="OEZ182" s="205"/>
      <c r="OFA182" s="70"/>
      <c r="OFB182" s="87"/>
      <c r="OFC182" s="255"/>
      <c r="OFD182" s="126"/>
      <c r="OFE182" s="84"/>
      <c r="OFF182" s="4"/>
      <c r="OFG182" s="4"/>
      <c r="OFH182" s="4"/>
      <c r="OFI182" s="4"/>
      <c r="OFJ182" s="205"/>
      <c r="OFK182" s="70"/>
      <c r="OFL182" s="87"/>
      <c r="OFM182" s="255"/>
      <c r="OFN182" s="126"/>
      <c r="OFO182" s="84"/>
      <c r="OFP182" s="4"/>
      <c r="OFQ182" s="4"/>
      <c r="OFR182" s="4"/>
      <c r="OFS182" s="4"/>
      <c r="OFT182" s="205"/>
      <c r="OFU182" s="70"/>
      <c r="OFV182" s="87"/>
      <c r="OFW182" s="255"/>
      <c r="OFX182" s="126"/>
      <c r="OFY182" s="84"/>
      <c r="OFZ182" s="4"/>
      <c r="OGA182" s="4"/>
      <c r="OGB182" s="4"/>
      <c r="OGC182" s="4"/>
      <c r="OGD182" s="205"/>
      <c r="OGE182" s="70"/>
      <c r="OGF182" s="87"/>
      <c r="OGG182" s="255"/>
      <c r="OGH182" s="126"/>
      <c r="OGI182" s="84"/>
      <c r="OGJ182" s="4"/>
      <c r="OGK182" s="4"/>
      <c r="OGL182" s="4"/>
      <c r="OGM182" s="4"/>
      <c r="OGN182" s="205"/>
      <c r="OGO182" s="70"/>
      <c r="OGP182" s="87"/>
      <c r="OGQ182" s="255"/>
      <c r="OGR182" s="126"/>
      <c r="OGS182" s="84"/>
      <c r="OGT182" s="4"/>
      <c r="OGU182" s="4"/>
      <c r="OGV182" s="4"/>
      <c r="OGW182" s="4"/>
      <c r="OGX182" s="205"/>
      <c r="OGY182" s="70"/>
      <c r="OGZ182" s="87"/>
      <c r="OHA182" s="255"/>
      <c r="OHB182" s="126"/>
      <c r="OHC182" s="84"/>
      <c r="OHD182" s="4"/>
      <c r="OHE182" s="4"/>
      <c r="OHF182" s="4"/>
      <c r="OHG182" s="4"/>
      <c r="OHH182" s="205"/>
      <c r="OHI182" s="70"/>
      <c r="OHJ182" s="87"/>
      <c r="OHK182" s="255"/>
      <c r="OHL182" s="126"/>
      <c r="OHM182" s="84"/>
      <c r="OHN182" s="4"/>
      <c r="OHO182" s="4"/>
      <c r="OHP182" s="4"/>
      <c r="OHQ182" s="4"/>
      <c r="OHR182" s="205"/>
      <c r="OHS182" s="70"/>
      <c r="OHT182" s="87"/>
      <c r="OHU182" s="255"/>
      <c r="OHV182" s="126"/>
      <c r="OHW182" s="84"/>
      <c r="OHX182" s="4"/>
      <c r="OHY182" s="4"/>
      <c r="OHZ182" s="4"/>
      <c r="OIA182" s="4"/>
      <c r="OIB182" s="205"/>
      <c r="OIC182" s="70"/>
      <c r="OID182" s="87"/>
      <c r="OIE182" s="255"/>
      <c r="OIF182" s="126"/>
      <c r="OIG182" s="84"/>
      <c r="OIH182" s="4"/>
      <c r="OII182" s="4"/>
      <c r="OIJ182" s="4"/>
      <c r="OIK182" s="4"/>
      <c r="OIL182" s="205"/>
      <c r="OIM182" s="70"/>
      <c r="OIN182" s="87"/>
      <c r="OIO182" s="255"/>
      <c r="OIP182" s="126"/>
      <c r="OIQ182" s="84"/>
      <c r="OIR182" s="4"/>
      <c r="OIS182" s="4"/>
      <c r="OIT182" s="4"/>
      <c r="OIU182" s="4"/>
      <c r="OIV182" s="205"/>
      <c r="OIW182" s="70"/>
      <c r="OIX182" s="87"/>
      <c r="OIY182" s="255"/>
      <c r="OIZ182" s="126"/>
      <c r="OJA182" s="84"/>
      <c r="OJB182" s="4"/>
      <c r="OJC182" s="4"/>
      <c r="OJD182" s="4"/>
      <c r="OJE182" s="4"/>
      <c r="OJF182" s="205"/>
      <c r="OJG182" s="70"/>
      <c r="OJH182" s="87"/>
      <c r="OJI182" s="255"/>
      <c r="OJJ182" s="126"/>
      <c r="OJK182" s="84"/>
      <c r="OJL182" s="4"/>
      <c r="OJM182" s="4"/>
      <c r="OJN182" s="4"/>
      <c r="OJO182" s="4"/>
      <c r="OJP182" s="205"/>
      <c r="OJQ182" s="70"/>
      <c r="OJR182" s="87"/>
      <c r="OJS182" s="255"/>
      <c r="OJT182" s="126"/>
      <c r="OJU182" s="84"/>
      <c r="OJV182" s="4"/>
      <c r="OJW182" s="4"/>
      <c r="OJX182" s="4"/>
      <c r="OJY182" s="4"/>
      <c r="OJZ182" s="205"/>
      <c r="OKA182" s="70"/>
      <c r="OKB182" s="87"/>
      <c r="OKC182" s="255"/>
      <c r="OKD182" s="126"/>
      <c r="OKE182" s="84"/>
      <c r="OKF182" s="4"/>
      <c r="OKG182" s="4"/>
      <c r="OKH182" s="4"/>
      <c r="OKI182" s="4"/>
      <c r="OKJ182" s="205"/>
      <c r="OKK182" s="70"/>
      <c r="OKL182" s="87"/>
      <c r="OKM182" s="255"/>
      <c r="OKN182" s="126"/>
      <c r="OKO182" s="84"/>
      <c r="OKP182" s="4"/>
      <c r="OKQ182" s="4"/>
      <c r="OKR182" s="4"/>
      <c r="OKS182" s="4"/>
      <c r="OKT182" s="205"/>
      <c r="OKU182" s="70"/>
      <c r="OKV182" s="87"/>
      <c r="OKW182" s="255"/>
      <c r="OKX182" s="126"/>
      <c r="OKY182" s="84"/>
      <c r="OKZ182" s="4"/>
      <c r="OLA182" s="4"/>
      <c r="OLB182" s="4"/>
      <c r="OLC182" s="4"/>
      <c r="OLD182" s="205"/>
      <c r="OLE182" s="70"/>
      <c r="OLF182" s="87"/>
      <c r="OLG182" s="255"/>
      <c r="OLH182" s="126"/>
      <c r="OLI182" s="84"/>
      <c r="OLJ182" s="4"/>
      <c r="OLK182" s="4"/>
      <c r="OLL182" s="4"/>
      <c r="OLM182" s="4"/>
      <c r="OLN182" s="205"/>
      <c r="OLO182" s="70"/>
      <c r="OLP182" s="87"/>
      <c r="OLQ182" s="255"/>
      <c r="OLR182" s="126"/>
      <c r="OLS182" s="84"/>
      <c r="OLT182" s="4"/>
      <c r="OLU182" s="4"/>
      <c r="OLV182" s="4"/>
      <c r="OLW182" s="4"/>
      <c r="OLX182" s="205"/>
      <c r="OLY182" s="70"/>
      <c r="OLZ182" s="87"/>
      <c r="OMA182" s="255"/>
      <c r="OMB182" s="126"/>
      <c r="OMC182" s="84"/>
      <c r="OMD182" s="4"/>
      <c r="OME182" s="4"/>
      <c r="OMF182" s="4"/>
      <c r="OMG182" s="4"/>
      <c r="OMH182" s="205"/>
      <c r="OMI182" s="70"/>
      <c r="OMJ182" s="87"/>
      <c r="OMK182" s="255"/>
      <c r="OML182" s="126"/>
      <c r="OMM182" s="84"/>
      <c r="OMN182" s="4"/>
      <c r="OMO182" s="4"/>
      <c r="OMP182" s="4"/>
      <c r="OMQ182" s="4"/>
      <c r="OMR182" s="205"/>
      <c r="OMS182" s="70"/>
      <c r="OMT182" s="87"/>
      <c r="OMU182" s="255"/>
      <c r="OMV182" s="126"/>
      <c r="OMW182" s="84"/>
      <c r="OMX182" s="4"/>
      <c r="OMY182" s="4"/>
      <c r="OMZ182" s="4"/>
      <c r="ONA182" s="4"/>
      <c r="ONB182" s="205"/>
      <c r="ONC182" s="70"/>
      <c r="OND182" s="87"/>
      <c r="ONE182" s="255"/>
      <c r="ONF182" s="126"/>
      <c r="ONG182" s="84"/>
      <c r="ONH182" s="4"/>
      <c r="ONI182" s="4"/>
      <c r="ONJ182" s="4"/>
      <c r="ONK182" s="4"/>
      <c r="ONL182" s="205"/>
      <c r="ONM182" s="70"/>
      <c r="ONN182" s="87"/>
      <c r="ONO182" s="255"/>
      <c r="ONP182" s="126"/>
      <c r="ONQ182" s="84"/>
      <c r="ONR182" s="4"/>
      <c r="ONS182" s="4"/>
      <c r="ONT182" s="4"/>
      <c r="ONU182" s="4"/>
      <c r="ONV182" s="205"/>
      <c r="ONW182" s="70"/>
      <c r="ONX182" s="87"/>
      <c r="ONY182" s="255"/>
      <c r="ONZ182" s="126"/>
      <c r="OOA182" s="84"/>
      <c r="OOB182" s="4"/>
      <c r="OOC182" s="4"/>
      <c r="OOD182" s="4"/>
      <c r="OOE182" s="4"/>
      <c r="OOF182" s="205"/>
      <c r="OOG182" s="70"/>
      <c r="OOH182" s="87"/>
      <c r="OOI182" s="255"/>
      <c r="OOJ182" s="126"/>
      <c r="OOK182" s="84"/>
      <c r="OOL182" s="4"/>
      <c r="OOM182" s="4"/>
      <c r="OON182" s="4"/>
      <c r="OOO182" s="4"/>
      <c r="OOP182" s="205"/>
      <c r="OOQ182" s="70"/>
      <c r="OOR182" s="87"/>
      <c r="OOS182" s="255"/>
      <c r="OOT182" s="126"/>
      <c r="OOU182" s="84"/>
      <c r="OOV182" s="4"/>
      <c r="OOW182" s="4"/>
      <c r="OOX182" s="4"/>
      <c r="OOY182" s="4"/>
      <c r="OOZ182" s="205"/>
      <c r="OPA182" s="70"/>
      <c r="OPB182" s="87"/>
      <c r="OPC182" s="255"/>
      <c r="OPD182" s="126"/>
      <c r="OPE182" s="84"/>
      <c r="OPF182" s="4"/>
      <c r="OPG182" s="4"/>
      <c r="OPH182" s="4"/>
      <c r="OPI182" s="4"/>
      <c r="OPJ182" s="205"/>
      <c r="OPK182" s="70"/>
      <c r="OPL182" s="87"/>
      <c r="OPM182" s="255"/>
      <c r="OPN182" s="126"/>
      <c r="OPO182" s="84"/>
      <c r="OPP182" s="4"/>
      <c r="OPQ182" s="4"/>
      <c r="OPR182" s="4"/>
      <c r="OPS182" s="4"/>
      <c r="OPT182" s="205"/>
      <c r="OPU182" s="70"/>
      <c r="OPV182" s="87"/>
      <c r="OPW182" s="255"/>
      <c r="OPX182" s="126"/>
      <c r="OPY182" s="84"/>
      <c r="OPZ182" s="4"/>
      <c r="OQA182" s="4"/>
      <c r="OQB182" s="4"/>
      <c r="OQC182" s="4"/>
      <c r="OQD182" s="205"/>
      <c r="OQE182" s="70"/>
      <c r="OQF182" s="87"/>
      <c r="OQG182" s="255"/>
      <c r="OQH182" s="126"/>
      <c r="OQI182" s="84"/>
      <c r="OQJ182" s="4"/>
      <c r="OQK182" s="4"/>
      <c r="OQL182" s="4"/>
      <c r="OQM182" s="4"/>
      <c r="OQN182" s="205"/>
      <c r="OQO182" s="70"/>
      <c r="OQP182" s="87"/>
      <c r="OQQ182" s="255"/>
      <c r="OQR182" s="126"/>
      <c r="OQS182" s="84"/>
      <c r="OQT182" s="4"/>
      <c r="OQU182" s="4"/>
      <c r="OQV182" s="4"/>
      <c r="OQW182" s="4"/>
      <c r="OQX182" s="205"/>
      <c r="OQY182" s="70"/>
      <c r="OQZ182" s="87"/>
      <c r="ORA182" s="255"/>
      <c r="ORB182" s="126"/>
      <c r="ORC182" s="84"/>
      <c r="ORD182" s="4"/>
      <c r="ORE182" s="4"/>
      <c r="ORF182" s="4"/>
      <c r="ORG182" s="4"/>
      <c r="ORH182" s="205"/>
      <c r="ORI182" s="70"/>
      <c r="ORJ182" s="87"/>
      <c r="ORK182" s="255"/>
      <c r="ORL182" s="126"/>
      <c r="ORM182" s="84"/>
      <c r="ORN182" s="4"/>
      <c r="ORO182" s="4"/>
      <c r="ORP182" s="4"/>
      <c r="ORQ182" s="4"/>
      <c r="ORR182" s="205"/>
      <c r="ORS182" s="70"/>
      <c r="ORT182" s="87"/>
      <c r="ORU182" s="255"/>
      <c r="ORV182" s="126"/>
      <c r="ORW182" s="84"/>
      <c r="ORX182" s="4"/>
      <c r="ORY182" s="4"/>
      <c r="ORZ182" s="4"/>
      <c r="OSA182" s="4"/>
      <c r="OSB182" s="205"/>
      <c r="OSC182" s="70"/>
      <c r="OSD182" s="87"/>
      <c r="OSE182" s="255"/>
      <c r="OSF182" s="126"/>
      <c r="OSG182" s="84"/>
      <c r="OSH182" s="4"/>
      <c r="OSI182" s="4"/>
      <c r="OSJ182" s="4"/>
      <c r="OSK182" s="4"/>
      <c r="OSL182" s="205"/>
      <c r="OSM182" s="70"/>
      <c r="OSN182" s="87"/>
      <c r="OSO182" s="255"/>
      <c r="OSP182" s="126"/>
      <c r="OSQ182" s="84"/>
      <c r="OSR182" s="4"/>
      <c r="OSS182" s="4"/>
      <c r="OST182" s="4"/>
      <c r="OSU182" s="4"/>
      <c r="OSV182" s="205"/>
      <c r="OSW182" s="70"/>
      <c r="OSX182" s="87"/>
      <c r="OSY182" s="255"/>
      <c r="OSZ182" s="126"/>
      <c r="OTA182" s="84"/>
      <c r="OTB182" s="4"/>
      <c r="OTC182" s="4"/>
      <c r="OTD182" s="4"/>
      <c r="OTE182" s="4"/>
      <c r="OTF182" s="205"/>
      <c r="OTG182" s="70"/>
      <c r="OTH182" s="87"/>
      <c r="OTI182" s="255"/>
      <c r="OTJ182" s="126"/>
      <c r="OTK182" s="84"/>
      <c r="OTL182" s="4"/>
      <c r="OTM182" s="4"/>
      <c r="OTN182" s="4"/>
      <c r="OTO182" s="4"/>
      <c r="OTP182" s="205"/>
      <c r="OTQ182" s="70"/>
      <c r="OTR182" s="87"/>
      <c r="OTS182" s="255"/>
      <c r="OTT182" s="126"/>
      <c r="OTU182" s="84"/>
      <c r="OTV182" s="4"/>
      <c r="OTW182" s="4"/>
      <c r="OTX182" s="4"/>
      <c r="OTY182" s="4"/>
      <c r="OTZ182" s="205"/>
      <c r="OUA182" s="70"/>
      <c r="OUB182" s="87"/>
      <c r="OUC182" s="255"/>
      <c r="OUD182" s="126"/>
      <c r="OUE182" s="84"/>
      <c r="OUF182" s="4"/>
      <c r="OUG182" s="4"/>
      <c r="OUH182" s="4"/>
      <c r="OUI182" s="4"/>
      <c r="OUJ182" s="205"/>
      <c r="OUK182" s="70"/>
      <c r="OUL182" s="87"/>
      <c r="OUM182" s="255"/>
      <c r="OUN182" s="126"/>
      <c r="OUO182" s="84"/>
      <c r="OUP182" s="4"/>
      <c r="OUQ182" s="4"/>
      <c r="OUR182" s="4"/>
      <c r="OUS182" s="4"/>
      <c r="OUT182" s="205"/>
      <c r="OUU182" s="70"/>
      <c r="OUV182" s="87"/>
      <c r="OUW182" s="255"/>
      <c r="OUX182" s="126"/>
      <c r="OUY182" s="84"/>
      <c r="OUZ182" s="4"/>
      <c r="OVA182" s="4"/>
      <c r="OVB182" s="4"/>
      <c r="OVC182" s="4"/>
      <c r="OVD182" s="205"/>
      <c r="OVE182" s="70"/>
      <c r="OVF182" s="87"/>
      <c r="OVG182" s="255"/>
      <c r="OVH182" s="126"/>
      <c r="OVI182" s="84"/>
      <c r="OVJ182" s="4"/>
      <c r="OVK182" s="4"/>
      <c r="OVL182" s="4"/>
      <c r="OVM182" s="4"/>
      <c r="OVN182" s="205"/>
      <c r="OVO182" s="70"/>
      <c r="OVP182" s="87"/>
      <c r="OVQ182" s="255"/>
      <c r="OVR182" s="126"/>
      <c r="OVS182" s="84"/>
      <c r="OVT182" s="4"/>
      <c r="OVU182" s="4"/>
      <c r="OVV182" s="4"/>
      <c r="OVW182" s="4"/>
      <c r="OVX182" s="205"/>
      <c r="OVY182" s="70"/>
      <c r="OVZ182" s="87"/>
      <c r="OWA182" s="255"/>
      <c r="OWB182" s="126"/>
      <c r="OWC182" s="84"/>
      <c r="OWD182" s="4"/>
      <c r="OWE182" s="4"/>
      <c r="OWF182" s="4"/>
      <c r="OWG182" s="4"/>
      <c r="OWH182" s="205"/>
      <c r="OWI182" s="70"/>
      <c r="OWJ182" s="87"/>
      <c r="OWK182" s="255"/>
      <c r="OWL182" s="126"/>
      <c r="OWM182" s="84"/>
      <c r="OWN182" s="4"/>
      <c r="OWO182" s="4"/>
      <c r="OWP182" s="4"/>
      <c r="OWQ182" s="4"/>
      <c r="OWR182" s="205"/>
      <c r="OWS182" s="70"/>
      <c r="OWT182" s="87"/>
      <c r="OWU182" s="255"/>
      <c r="OWV182" s="126"/>
      <c r="OWW182" s="84"/>
      <c r="OWX182" s="4"/>
      <c r="OWY182" s="4"/>
      <c r="OWZ182" s="4"/>
      <c r="OXA182" s="4"/>
      <c r="OXB182" s="205"/>
      <c r="OXC182" s="70"/>
      <c r="OXD182" s="87"/>
      <c r="OXE182" s="255"/>
      <c r="OXF182" s="126"/>
      <c r="OXG182" s="84"/>
      <c r="OXH182" s="4"/>
      <c r="OXI182" s="4"/>
      <c r="OXJ182" s="4"/>
      <c r="OXK182" s="4"/>
      <c r="OXL182" s="205"/>
      <c r="OXM182" s="70"/>
      <c r="OXN182" s="87"/>
      <c r="OXO182" s="255"/>
      <c r="OXP182" s="126"/>
      <c r="OXQ182" s="84"/>
      <c r="OXR182" s="4"/>
      <c r="OXS182" s="4"/>
      <c r="OXT182" s="4"/>
      <c r="OXU182" s="4"/>
      <c r="OXV182" s="205"/>
      <c r="OXW182" s="70"/>
      <c r="OXX182" s="87"/>
      <c r="OXY182" s="255"/>
      <c r="OXZ182" s="126"/>
      <c r="OYA182" s="84"/>
      <c r="OYB182" s="4"/>
      <c r="OYC182" s="4"/>
      <c r="OYD182" s="4"/>
      <c r="OYE182" s="4"/>
      <c r="OYF182" s="205"/>
      <c r="OYG182" s="70"/>
      <c r="OYH182" s="87"/>
      <c r="OYI182" s="255"/>
      <c r="OYJ182" s="126"/>
      <c r="OYK182" s="84"/>
      <c r="OYL182" s="4"/>
      <c r="OYM182" s="4"/>
      <c r="OYN182" s="4"/>
      <c r="OYO182" s="4"/>
      <c r="OYP182" s="205"/>
      <c r="OYQ182" s="70"/>
      <c r="OYR182" s="87"/>
      <c r="OYS182" s="255"/>
      <c r="OYT182" s="126"/>
      <c r="OYU182" s="84"/>
      <c r="OYV182" s="4"/>
      <c r="OYW182" s="4"/>
      <c r="OYX182" s="4"/>
      <c r="OYY182" s="4"/>
      <c r="OYZ182" s="205"/>
      <c r="OZA182" s="70"/>
      <c r="OZB182" s="87"/>
      <c r="OZC182" s="255"/>
      <c r="OZD182" s="126"/>
      <c r="OZE182" s="84"/>
      <c r="OZF182" s="4"/>
      <c r="OZG182" s="4"/>
      <c r="OZH182" s="4"/>
      <c r="OZI182" s="4"/>
      <c r="OZJ182" s="205"/>
      <c r="OZK182" s="70"/>
      <c r="OZL182" s="87"/>
      <c r="OZM182" s="255"/>
      <c r="OZN182" s="126"/>
      <c r="OZO182" s="84"/>
      <c r="OZP182" s="4"/>
      <c r="OZQ182" s="4"/>
      <c r="OZR182" s="4"/>
      <c r="OZS182" s="4"/>
      <c r="OZT182" s="205"/>
      <c r="OZU182" s="70"/>
      <c r="OZV182" s="87"/>
      <c r="OZW182" s="255"/>
      <c r="OZX182" s="126"/>
      <c r="OZY182" s="84"/>
      <c r="OZZ182" s="4"/>
      <c r="PAA182" s="4"/>
      <c r="PAB182" s="4"/>
      <c r="PAC182" s="4"/>
      <c r="PAD182" s="205"/>
      <c r="PAE182" s="70"/>
      <c r="PAF182" s="87"/>
      <c r="PAG182" s="255"/>
      <c r="PAH182" s="126"/>
      <c r="PAI182" s="84"/>
      <c r="PAJ182" s="4"/>
      <c r="PAK182" s="4"/>
      <c r="PAL182" s="4"/>
      <c r="PAM182" s="4"/>
      <c r="PAN182" s="205"/>
      <c r="PAO182" s="70"/>
      <c r="PAP182" s="87"/>
      <c r="PAQ182" s="255"/>
      <c r="PAR182" s="126"/>
      <c r="PAS182" s="84"/>
      <c r="PAT182" s="4"/>
      <c r="PAU182" s="4"/>
      <c r="PAV182" s="4"/>
      <c r="PAW182" s="4"/>
      <c r="PAX182" s="205"/>
      <c r="PAY182" s="70"/>
      <c r="PAZ182" s="87"/>
      <c r="PBA182" s="255"/>
      <c r="PBB182" s="126"/>
      <c r="PBC182" s="84"/>
      <c r="PBD182" s="4"/>
      <c r="PBE182" s="4"/>
      <c r="PBF182" s="4"/>
      <c r="PBG182" s="4"/>
      <c r="PBH182" s="205"/>
      <c r="PBI182" s="70"/>
      <c r="PBJ182" s="87"/>
      <c r="PBK182" s="255"/>
      <c r="PBL182" s="126"/>
      <c r="PBM182" s="84"/>
      <c r="PBN182" s="4"/>
      <c r="PBO182" s="4"/>
      <c r="PBP182" s="4"/>
      <c r="PBQ182" s="4"/>
      <c r="PBR182" s="205"/>
      <c r="PBS182" s="70"/>
      <c r="PBT182" s="87"/>
      <c r="PBU182" s="255"/>
      <c r="PBV182" s="126"/>
      <c r="PBW182" s="84"/>
      <c r="PBX182" s="4"/>
      <c r="PBY182" s="4"/>
      <c r="PBZ182" s="4"/>
      <c r="PCA182" s="4"/>
      <c r="PCB182" s="205"/>
      <c r="PCC182" s="70"/>
      <c r="PCD182" s="87"/>
      <c r="PCE182" s="255"/>
      <c r="PCF182" s="126"/>
      <c r="PCG182" s="84"/>
      <c r="PCH182" s="4"/>
      <c r="PCI182" s="4"/>
      <c r="PCJ182" s="4"/>
      <c r="PCK182" s="4"/>
      <c r="PCL182" s="205"/>
      <c r="PCM182" s="70"/>
      <c r="PCN182" s="87"/>
      <c r="PCO182" s="255"/>
      <c r="PCP182" s="126"/>
      <c r="PCQ182" s="84"/>
      <c r="PCR182" s="4"/>
      <c r="PCS182" s="4"/>
      <c r="PCT182" s="4"/>
      <c r="PCU182" s="4"/>
      <c r="PCV182" s="205"/>
      <c r="PCW182" s="70"/>
      <c r="PCX182" s="87"/>
      <c r="PCY182" s="255"/>
      <c r="PCZ182" s="126"/>
      <c r="PDA182" s="84"/>
      <c r="PDB182" s="4"/>
      <c r="PDC182" s="4"/>
      <c r="PDD182" s="4"/>
      <c r="PDE182" s="4"/>
      <c r="PDF182" s="205"/>
      <c r="PDG182" s="70"/>
      <c r="PDH182" s="87"/>
      <c r="PDI182" s="255"/>
      <c r="PDJ182" s="126"/>
      <c r="PDK182" s="84"/>
      <c r="PDL182" s="4"/>
      <c r="PDM182" s="4"/>
      <c r="PDN182" s="4"/>
      <c r="PDO182" s="4"/>
      <c r="PDP182" s="205"/>
      <c r="PDQ182" s="70"/>
      <c r="PDR182" s="87"/>
      <c r="PDS182" s="255"/>
      <c r="PDT182" s="126"/>
      <c r="PDU182" s="84"/>
      <c r="PDV182" s="4"/>
      <c r="PDW182" s="4"/>
      <c r="PDX182" s="4"/>
      <c r="PDY182" s="4"/>
      <c r="PDZ182" s="205"/>
      <c r="PEA182" s="70"/>
      <c r="PEB182" s="87"/>
      <c r="PEC182" s="255"/>
      <c r="PED182" s="126"/>
      <c r="PEE182" s="84"/>
      <c r="PEF182" s="4"/>
      <c r="PEG182" s="4"/>
      <c r="PEH182" s="4"/>
      <c r="PEI182" s="4"/>
      <c r="PEJ182" s="205"/>
      <c r="PEK182" s="70"/>
      <c r="PEL182" s="87"/>
      <c r="PEM182" s="255"/>
      <c r="PEN182" s="126"/>
      <c r="PEO182" s="84"/>
      <c r="PEP182" s="4"/>
      <c r="PEQ182" s="4"/>
      <c r="PER182" s="4"/>
      <c r="PES182" s="4"/>
      <c r="PET182" s="205"/>
      <c r="PEU182" s="70"/>
      <c r="PEV182" s="87"/>
      <c r="PEW182" s="255"/>
      <c r="PEX182" s="126"/>
      <c r="PEY182" s="84"/>
      <c r="PEZ182" s="4"/>
      <c r="PFA182" s="4"/>
      <c r="PFB182" s="4"/>
      <c r="PFC182" s="4"/>
      <c r="PFD182" s="205"/>
      <c r="PFE182" s="70"/>
      <c r="PFF182" s="87"/>
      <c r="PFG182" s="255"/>
      <c r="PFH182" s="126"/>
      <c r="PFI182" s="84"/>
      <c r="PFJ182" s="4"/>
      <c r="PFK182" s="4"/>
      <c r="PFL182" s="4"/>
      <c r="PFM182" s="4"/>
      <c r="PFN182" s="205"/>
      <c r="PFO182" s="70"/>
      <c r="PFP182" s="87"/>
      <c r="PFQ182" s="255"/>
      <c r="PFR182" s="126"/>
      <c r="PFS182" s="84"/>
      <c r="PFT182" s="4"/>
      <c r="PFU182" s="4"/>
      <c r="PFV182" s="4"/>
      <c r="PFW182" s="4"/>
      <c r="PFX182" s="205"/>
      <c r="PFY182" s="70"/>
      <c r="PFZ182" s="87"/>
      <c r="PGA182" s="255"/>
      <c r="PGB182" s="126"/>
      <c r="PGC182" s="84"/>
      <c r="PGD182" s="4"/>
      <c r="PGE182" s="4"/>
      <c r="PGF182" s="4"/>
      <c r="PGG182" s="4"/>
      <c r="PGH182" s="205"/>
      <c r="PGI182" s="70"/>
      <c r="PGJ182" s="87"/>
      <c r="PGK182" s="255"/>
      <c r="PGL182" s="126"/>
      <c r="PGM182" s="84"/>
      <c r="PGN182" s="4"/>
      <c r="PGO182" s="4"/>
      <c r="PGP182" s="4"/>
      <c r="PGQ182" s="4"/>
      <c r="PGR182" s="205"/>
      <c r="PGS182" s="70"/>
      <c r="PGT182" s="87"/>
      <c r="PGU182" s="255"/>
      <c r="PGV182" s="126"/>
      <c r="PGW182" s="84"/>
      <c r="PGX182" s="4"/>
      <c r="PGY182" s="4"/>
      <c r="PGZ182" s="4"/>
      <c r="PHA182" s="4"/>
      <c r="PHB182" s="205"/>
      <c r="PHC182" s="70"/>
      <c r="PHD182" s="87"/>
      <c r="PHE182" s="255"/>
      <c r="PHF182" s="126"/>
      <c r="PHG182" s="84"/>
      <c r="PHH182" s="4"/>
      <c r="PHI182" s="4"/>
      <c r="PHJ182" s="4"/>
      <c r="PHK182" s="4"/>
      <c r="PHL182" s="205"/>
      <c r="PHM182" s="70"/>
      <c r="PHN182" s="87"/>
      <c r="PHO182" s="255"/>
      <c r="PHP182" s="126"/>
      <c r="PHQ182" s="84"/>
      <c r="PHR182" s="4"/>
      <c r="PHS182" s="4"/>
      <c r="PHT182" s="4"/>
      <c r="PHU182" s="4"/>
      <c r="PHV182" s="205"/>
      <c r="PHW182" s="70"/>
      <c r="PHX182" s="87"/>
      <c r="PHY182" s="255"/>
      <c r="PHZ182" s="126"/>
      <c r="PIA182" s="84"/>
      <c r="PIB182" s="4"/>
      <c r="PIC182" s="4"/>
      <c r="PID182" s="4"/>
      <c r="PIE182" s="4"/>
      <c r="PIF182" s="205"/>
      <c r="PIG182" s="70"/>
      <c r="PIH182" s="87"/>
      <c r="PII182" s="255"/>
      <c r="PIJ182" s="126"/>
      <c r="PIK182" s="84"/>
      <c r="PIL182" s="4"/>
      <c r="PIM182" s="4"/>
      <c r="PIN182" s="4"/>
      <c r="PIO182" s="4"/>
      <c r="PIP182" s="205"/>
      <c r="PIQ182" s="70"/>
      <c r="PIR182" s="87"/>
      <c r="PIS182" s="255"/>
      <c r="PIT182" s="126"/>
      <c r="PIU182" s="84"/>
      <c r="PIV182" s="4"/>
      <c r="PIW182" s="4"/>
      <c r="PIX182" s="4"/>
      <c r="PIY182" s="4"/>
      <c r="PIZ182" s="205"/>
      <c r="PJA182" s="70"/>
      <c r="PJB182" s="87"/>
      <c r="PJC182" s="255"/>
      <c r="PJD182" s="126"/>
      <c r="PJE182" s="84"/>
      <c r="PJF182" s="4"/>
      <c r="PJG182" s="4"/>
      <c r="PJH182" s="4"/>
      <c r="PJI182" s="4"/>
      <c r="PJJ182" s="205"/>
      <c r="PJK182" s="70"/>
      <c r="PJL182" s="87"/>
      <c r="PJM182" s="255"/>
      <c r="PJN182" s="126"/>
      <c r="PJO182" s="84"/>
      <c r="PJP182" s="4"/>
      <c r="PJQ182" s="4"/>
      <c r="PJR182" s="4"/>
      <c r="PJS182" s="4"/>
      <c r="PJT182" s="205"/>
      <c r="PJU182" s="70"/>
      <c r="PJV182" s="87"/>
      <c r="PJW182" s="255"/>
      <c r="PJX182" s="126"/>
      <c r="PJY182" s="84"/>
      <c r="PJZ182" s="4"/>
      <c r="PKA182" s="4"/>
      <c r="PKB182" s="4"/>
      <c r="PKC182" s="4"/>
      <c r="PKD182" s="205"/>
      <c r="PKE182" s="70"/>
      <c r="PKF182" s="87"/>
      <c r="PKG182" s="255"/>
      <c r="PKH182" s="126"/>
      <c r="PKI182" s="84"/>
      <c r="PKJ182" s="4"/>
      <c r="PKK182" s="4"/>
      <c r="PKL182" s="4"/>
      <c r="PKM182" s="4"/>
      <c r="PKN182" s="205"/>
      <c r="PKO182" s="70"/>
      <c r="PKP182" s="87"/>
      <c r="PKQ182" s="255"/>
      <c r="PKR182" s="126"/>
      <c r="PKS182" s="84"/>
      <c r="PKT182" s="4"/>
      <c r="PKU182" s="4"/>
      <c r="PKV182" s="4"/>
      <c r="PKW182" s="4"/>
      <c r="PKX182" s="205"/>
      <c r="PKY182" s="70"/>
      <c r="PKZ182" s="87"/>
      <c r="PLA182" s="255"/>
      <c r="PLB182" s="126"/>
      <c r="PLC182" s="84"/>
      <c r="PLD182" s="4"/>
      <c r="PLE182" s="4"/>
      <c r="PLF182" s="4"/>
      <c r="PLG182" s="4"/>
      <c r="PLH182" s="205"/>
      <c r="PLI182" s="70"/>
      <c r="PLJ182" s="87"/>
      <c r="PLK182" s="255"/>
      <c r="PLL182" s="126"/>
      <c r="PLM182" s="84"/>
      <c r="PLN182" s="4"/>
      <c r="PLO182" s="4"/>
      <c r="PLP182" s="4"/>
      <c r="PLQ182" s="4"/>
      <c r="PLR182" s="205"/>
      <c r="PLS182" s="70"/>
      <c r="PLT182" s="87"/>
      <c r="PLU182" s="255"/>
      <c r="PLV182" s="126"/>
      <c r="PLW182" s="84"/>
      <c r="PLX182" s="4"/>
      <c r="PLY182" s="4"/>
      <c r="PLZ182" s="4"/>
      <c r="PMA182" s="4"/>
      <c r="PMB182" s="205"/>
      <c r="PMC182" s="70"/>
      <c r="PMD182" s="87"/>
      <c r="PME182" s="255"/>
      <c r="PMF182" s="126"/>
      <c r="PMG182" s="84"/>
      <c r="PMH182" s="4"/>
      <c r="PMI182" s="4"/>
      <c r="PMJ182" s="4"/>
      <c r="PMK182" s="4"/>
      <c r="PML182" s="205"/>
      <c r="PMM182" s="70"/>
      <c r="PMN182" s="87"/>
      <c r="PMO182" s="255"/>
      <c r="PMP182" s="126"/>
      <c r="PMQ182" s="84"/>
      <c r="PMR182" s="4"/>
      <c r="PMS182" s="4"/>
      <c r="PMT182" s="4"/>
      <c r="PMU182" s="4"/>
      <c r="PMV182" s="205"/>
      <c r="PMW182" s="70"/>
      <c r="PMX182" s="87"/>
      <c r="PMY182" s="255"/>
      <c r="PMZ182" s="126"/>
      <c r="PNA182" s="84"/>
      <c r="PNB182" s="4"/>
      <c r="PNC182" s="4"/>
      <c r="PND182" s="4"/>
      <c r="PNE182" s="4"/>
      <c r="PNF182" s="205"/>
      <c r="PNG182" s="70"/>
      <c r="PNH182" s="87"/>
      <c r="PNI182" s="255"/>
      <c r="PNJ182" s="126"/>
      <c r="PNK182" s="84"/>
      <c r="PNL182" s="4"/>
      <c r="PNM182" s="4"/>
      <c r="PNN182" s="4"/>
      <c r="PNO182" s="4"/>
      <c r="PNP182" s="205"/>
      <c r="PNQ182" s="70"/>
      <c r="PNR182" s="87"/>
      <c r="PNS182" s="255"/>
      <c r="PNT182" s="126"/>
      <c r="PNU182" s="84"/>
      <c r="PNV182" s="4"/>
      <c r="PNW182" s="4"/>
      <c r="PNX182" s="4"/>
      <c r="PNY182" s="4"/>
      <c r="PNZ182" s="205"/>
      <c r="POA182" s="70"/>
      <c r="POB182" s="87"/>
      <c r="POC182" s="255"/>
      <c r="POD182" s="126"/>
      <c r="POE182" s="84"/>
      <c r="POF182" s="4"/>
      <c r="POG182" s="4"/>
      <c r="POH182" s="4"/>
      <c r="POI182" s="4"/>
      <c r="POJ182" s="205"/>
      <c r="POK182" s="70"/>
      <c r="POL182" s="87"/>
      <c r="POM182" s="255"/>
      <c r="PON182" s="126"/>
      <c r="POO182" s="84"/>
      <c r="POP182" s="4"/>
      <c r="POQ182" s="4"/>
      <c r="POR182" s="4"/>
      <c r="POS182" s="4"/>
      <c r="POT182" s="205"/>
      <c r="POU182" s="70"/>
      <c r="POV182" s="87"/>
      <c r="POW182" s="255"/>
      <c r="POX182" s="126"/>
      <c r="POY182" s="84"/>
      <c r="POZ182" s="4"/>
      <c r="PPA182" s="4"/>
      <c r="PPB182" s="4"/>
      <c r="PPC182" s="4"/>
      <c r="PPD182" s="205"/>
      <c r="PPE182" s="70"/>
      <c r="PPF182" s="87"/>
      <c r="PPG182" s="255"/>
      <c r="PPH182" s="126"/>
      <c r="PPI182" s="84"/>
      <c r="PPJ182" s="4"/>
      <c r="PPK182" s="4"/>
      <c r="PPL182" s="4"/>
      <c r="PPM182" s="4"/>
      <c r="PPN182" s="205"/>
      <c r="PPO182" s="70"/>
      <c r="PPP182" s="87"/>
      <c r="PPQ182" s="255"/>
      <c r="PPR182" s="126"/>
      <c r="PPS182" s="84"/>
      <c r="PPT182" s="4"/>
      <c r="PPU182" s="4"/>
      <c r="PPV182" s="4"/>
      <c r="PPW182" s="4"/>
      <c r="PPX182" s="205"/>
      <c r="PPY182" s="70"/>
      <c r="PPZ182" s="87"/>
      <c r="PQA182" s="255"/>
      <c r="PQB182" s="126"/>
      <c r="PQC182" s="84"/>
      <c r="PQD182" s="4"/>
      <c r="PQE182" s="4"/>
      <c r="PQF182" s="4"/>
      <c r="PQG182" s="4"/>
      <c r="PQH182" s="205"/>
      <c r="PQI182" s="70"/>
      <c r="PQJ182" s="87"/>
      <c r="PQK182" s="255"/>
      <c r="PQL182" s="126"/>
      <c r="PQM182" s="84"/>
      <c r="PQN182" s="4"/>
      <c r="PQO182" s="4"/>
      <c r="PQP182" s="4"/>
      <c r="PQQ182" s="4"/>
      <c r="PQR182" s="205"/>
      <c r="PQS182" s="70"/>
      <c r="PQT182" s="87"/>
      <c r="PQU182" s="255"/>
      <c r="PQV182" s="126"/>
      <c r="PQW182" s="84"/>
      <c r="PQX182" s="4"/>
      <c r="PQY182" s="4"/>
      <c r="PQZ182" s="4"/>
      <c r="PRA182" s="4"/>
      <c r="PRB182" s="205"/>
      <c r="PRC182" s="70"/>
      <c r="PRD182" s="87"/>
      <c r="PRE182" s="255"/>
      <c r="PRF182" s="126"/>
      <c r="PRG182" s="84"/>
      <c r="PRH182" s="4"/>
      <c r="PRI182" s="4"/>
      <c r="PRJ182" s="4"/>
      <c r="PRK182" s="4"/>
      <c r="PRL182" s="205"/>
      <c r="PRM182" s="70"/>
      <c r="PRN182" s="87"/>
      <c r="PRO182" s="255"/>
      <c r="PRP182" s="126"/>
      <c r="PRQ182" s="84"/>
      <c r="PRR182" s="4"/>
      <c r="PRS182" s="4"/>
      <c r="PRT182" s="4"/>
      <c r="PRU182" s="4"/>
      <c r="PRV182" s="205"/>
      <c r="PRW182" s="70"/>
      <c r="PRX182" s="87"/>
      <c r="PRY182" s="255"/>
      <c r="PRZ182" s="126"/>
      <c r="PSA182" s="84"/>
      <c r="PSB182" s="4"/>
      <c r="PSC182" s="4"/>
      <c r="PSD182" s="4"/>
      <c r="PSE182" s="4"/>
      <c r="PSF182" s="205"/>
      <c r="PSG182" s="70"/>
      <c r="PSH182" s="87"/>
      <c r="PSI182" s="255"/>
      <c r="PSJ182" s="126"/>
      <c r="PSK182" s="84"/>
      <c r="PSL182" s="4"/>
      <c r="PSM182" s="4"/>
      <c r="PSN182" s="4"/>
      <c r="PSO182" s="4"/>
      <c r="PSP182" s="205"/>
      <c r="PSQ182" s="70"/>
      <c r="PSR182" s="87"/>
      <c r="PSS182" s="255"/>
      <c r="PST182" s="126"/>
      <c r="PSU182" s="84"/>
      <c r="PSV182" s="4"/>
      <c r="PSW182" s="4"/>
      <c r="PSX182" s="4"/>
      <c r="PSY182" s="4"/>
      <c r="PSZ182" s="205"/>
      <c r="PTA182" s="70"/>
      <c r="PTB182" s="87"/>
      <c r="PTC182" s="255"/>
      <c r="PTD182" s="126"/>
      <c r="PTE182" s="84"/>
      <c r="PTF182" s="4"/>
      <c r="PTG182" s="4"/>
      <c r="PTH182" s="4"/>
      <c r="PTI182" s="4"/>
      <c r="PTJ182" s="205"/>
      <c r="PTK182" s="70"/>
      <c r="PTL182" s="87"/>
      <c r="PTM182" s="255"/>
      <c r="PTN182" s="126"/>
      <c r="PTO182" s="84"/>
      <c r="PTP182" s="4"/>
      <c r="PTQ182" s="4"/>
      <c r="PTR182" s="4"/>
      <c r="PTS182" s="4"/>
      <c r="PTT182" s="205"/>
      <c r="PTU182" s="70"/>
      <c r="PTV182" s="87"/>
      <c r="PTW182" s="255"/>
      <c r="PTX182" s="126"/>
      <c r="PTY182" s="84"/>
      <c r="PTZ182" s="4"/>
      <c r="PUA182" s="4"/>
      <c r="PUB182" s="4"/>
      <c r="PUC182" s="4"/>
      <c r="PUD182" s="205"/>
      <c r="PUE182" s="70"/>
      <c r="PUF182" s="87"/>
      <c r="PUG182" s="255"/>
      <c r="PUH182" s="126"/>
      <c r="PUI182" s="84"/>
      <c r="PUJ182" s="4"/>
      <c r="PUK182" s="4"/>
      <c r="PUL182" s="4"/>
      <c r="PUM182" s="4"/>
      <c r="PUN182" s="205"/>
      <c r="PUO182" s="70"/>
      <c r="PUP182" s="87"/>
      <c r="PUQ182" s="255"/>
      <c r="PUR182" s="126"/>
      <c r="PUS182" s="84"/>
      <c r="PUT182" s="4"/>
      <c r="PUU182" s="4"/>
      <c r="PUV182" s="4"/>
      <c r="PUW182" s="4"/>
      <c r="PUX182" s="205"/>
      <c r="PUY182" s="70"/>
      <c r="PUZ182" s="87"/>
      <c r="PVA182" s="255"/>
      <c r="PVB182" s="126"/>
      <c r="PVC182" s="84"/>
      <c r="PVD182" s="4"/>
      <c r="PVE182" s="4"/>
      <c r="PVF182" s="4"/>
      <c r="PVG182" s="4"/>
      <c r="PVH182" s="205"/>
      <c r="PVI182" s="70"/>
      <c r="PVJ182" s="87"/>
      <c r="PVK182" s="255"/>
      <c r="PVL182" s="126"/>
      <c r="PVM182" s="84"/>
      <c r="PVN182" s="4"/>
      <c r="PVO182" s="4"/>
      <c r="PVP182" s="4"/>
      <c r="PVQ182" s="4"/>
      <c r="PVR182" s="205"/>
      <c r="PVS182" s="70"/>
      <c r="PVT182" s="87"/>
      <c r="PVU182" s="255"/>
      <c r="PVV182" s="126"/>
      <c r="PVW182" s="84"/>
      <c r="PVX182" s="4"/>
      <c r="PVY182" s="4"/>
      <c r="PVZ182" s="4"/>
      <c r="PWA182" s="4"/>
      <c r="PWB182" s="205"/>
      <c r="PWC182" s="70"/>
      <c r="PWD182" s="87"/>
      <c r="PWE182" s="255"/>
      <c r="PWF182" s="126"/>
      <c r="PWG182" s="84"/>
      <c r="PWH182" s="4"/>
      <c r="PWI182" s="4"/>
      <c r="PWJ182" s="4"/>
      <c r="PWK182" s="4"/>
      <c r="PWL182" s="205"/>
      <c r="PWM182" s="70"/>
      <c r="PWN182" s="87"/>
      <c r="PWO182" s="255"/>
      <c r="PWP182" s="126"/>
      <c r="PWQ182" s="84"/>
      <c r="PWR182" s="4"/>
      <c r="PWS182" s="4"/>
      <c r="PWT182" s="4"/>
      <c r="PWU182" s="4"/>
      <c r="PWV182" s="205"/>
      <c r="PWW182" s="70"/>
      <c r="PWX182" s="87"/>
      <c r="PWY182" s="255"/>
      <c r="PWZ182" s="126"/>
      <c r="PXA182" s="84"/>
      <c r="PXB182" s="4"/>
      <c r="PXC182" s="4"/>
      <c r="PXD182" s="4"/>
      <c r="PXE182" s="4"/>
      <c r="PXF182" s="205"/>
      <c r="PXG182" s="70"/>
      <c r="PXH182" s="87"/>
      <c r="PXI182" s="255"/>
      <c r="PXJ182" s="126"/>
      <c r="PXK182" s="84"/>
      <c r="PXL182" s="4"/>
      <c r="PXM182" s="4"/>
      <c r="PXN182" s="4"/>
      <c r="PXO182" s="4"/>
      <c r="PXP182" s="205"/>
      <c r="PXQ182" s="70"/>
      <c r="PXR182" s="87"/>
      <c r="PXS182" s="255"/>
      <c r="PXT182" s="126"/>
      <c r="PXU182" s="84"/>
      <c r="PXV182" s="4"/>
      <c r="PXW182" s="4"/>
      <c r="PXX182" s="4"/>
      <c r="PXY182" s="4"/>
      <c r="PXZ182" s="205"/>
      <c r="PYA182" s="70"/>
      <c r="PYB182" s="87"/>
      <c r="PYC182" s="255"/>
      <c r="PYD182" s="126"/>
      <c r="PYE182" s="84"/>
      <c r="PYF182" s="4"/>
      <c r="PYG182" s="4"/>
      <c r="PYH182" s="4"/>
      <c r="PYI182" s="4"/>
      <c r="PYJ182" s="205"/>
      <c r="PYK182" s="70"/>
      <c r="PYL182" s="87"/>
      <c r="PYM182" s="255"/>
      <c r="PYN182" s="126"/>
      <c r="PYO182" s="84"/>
      <c r="PYP182" s="4"/>
      <c r="PYQ182" s="4"/>
      <c r="PYR182" s="4"/>
      <c r="PYS182" s="4"/>
      <c r="PYT182" s="205"/>
      <c r="PYU182" s="70"/>
      <c r="PYV182" s="87"/>
      <c r="PYW182" s="255"/>
      <c r="PYX182" s="126"/>
      <c r="PYY182" s="84"/>
      <c r="PYZ182" s="4"/>
      <c r="PZA182" s="4"/>
      <c r="PZB182" s="4"/>
      <c r="PZC182" s="4"/>
      <c r="PZD182" s="205"/>
      <c r="PZE182" s="70"/>
      <c r="PZF182" s="87"/>
      <c r="PZG182" s="255"/>
      <c r="PZH182" s="126"/>
      <c r="PZI182" s="84"/>
      <c r="PZJ182" s="4"/>
      <c r="PZK182" s="4"/>
      <c r="PZL182" s="4"/>
      <c r="PZM182" s="4"/>
      <c r="PZN182" s="205"/>
      <c r="PZO182" s="70"/>
      <c r="PZP182" s="87"/>
      <c r="PZQ182" s="255"/>
      <c r="PZR182" s="126"/>
      <c r="PZS182" s="84"/>
      <c r="PZT182" s="4"/>
      <c r="PZU182" s="4"/>
      <c r="PZV182" s="4"/>
      <c r="PZW182" s="4"/>
      <c r="PZX182" s="205"/>
      <c r="PZY182" s="70"/>
      <c r="PZZ182" s="87"/>
      <c r="QAA182" s="255"/>
      <c r="QAB182" s="126"/>
      <c r="QAC182" s="84"/>
      <c r="QAD182" s="4"/>
      <c r="QAE182" s="4"/>
      <c r="QAF182" s="4"/>
      <c r="QAG182" s="4"/>
      <c r="QAH182" s="205"/>
      <c r="QAI182" s="70"/>
      <c r="QAJ182" s="87"/>
      <c r="QAK182" s="255"/>
      <c r="QAL182" s="126"/>
      <c r="QAM182" s="84"/>
      <c r="QAN182" s="4"/>
      <c r="QAO182" s="4"/>
      <c r="QAP182" s="4"/>
      <c r="QAQ182" s="4"/>
      <c r="QAR182" s="205"/>
      <c r="QAS182" s="70"/>
      <c r="QAT182" s="87"/>
      <c r="QAU182" s="255"/>
      <c r="QAV182" s="126"/>
      <c r="QAW182" s="84"/>
      <c r="QAX182" s="4"/>
      <c r="QAY182" s="4"/>
      <c r="QAZ182" s="4"/>
      <c r="QBA182" s="4"/>
      <c r="QBB182" s="205"/>
      <c r="QBC182" s="70"/>
      <c r="QBD182" s="87"/>
      <c r="QBE182" s="255"/>
      <c r="QBF182" s="126"/>
      <c r="QBG182" s="84"/>
      <c r="QBH182" s="4"/>
      <c r="QBI182" s="4"/>
      <c r="QBJ182" s="4"/>
      <c r="QBK182" s="4"/>
      <c r="QBL182" s="205"/>
      <c r="QBM182" s="70"/>
      <c r="QBN182" s="87"/>
      <c r="QBO182" s="255"/>
      <c r="QBP182" s="126"/>
      <c r="QBQ182" s="84"/>
      <c r="QBR182" s="4"/>
      <c r="QBS182" s="4"/>
      <c r="QBT182" s="4"/>
      <c r="QBU182" s="4"/>
      <c r="QBV182" s="205"/>
      <c r="QBW182" s="70"/>
      <c r="QBX182" s="87"/>
      <c r="QBY182" s="255"/>
      <c r="QBZ182" s="126"/>
      <c r="QCA182" s="84"/>
      <c r="QCB182" s="4"/>
      <c r="QCC182" s="4"/>
      <c r="QCD182" s="4"/>
      <c r="QCE182" s="4"/>
      <c r="QCF182" s="205"/>
      <c r="QCG182" s="70"/>
      <c r="QCH182" s="87"/>
      <c r="QCI182" s="255"/>
      <c r="QCJ182" s="126"/>
      <c r="QCK182" s="84"/>
      <c r="QCL182" s="4"/>
      <c r="QCM182" s="4"/>
      <c r="QCN182" s="4"/>
      <c r="QCO182" s="4"/>
      <c r="QCP182" s="205"/>
      <c r="QCQ182" s="70"/>
      <c r="QCR182" s="87"/>
      <c r="QCS182" s="255"/>
      <c r="QCT182" s="126"/>
      <c r="QCU182" s="84"/>
      <c r="QCV182" s="4"/>
      <c r="QCW182" s="4"/>
      <c r="QCX182" s="4"/>
      <c r="QCY182" s="4"/>
      <c r="QCZ182" s="205"/>
      <c r="QDA182" s="70"/>
      <c r="QDB182" s="87"/>
      <c r="QDC182" s="255"/>
      <c r="QDD182" s="126"/>
      <c r="QDE182" s="84"/>
      <c r="QDF182" s="4"/>
      <c r="QDG182" s="4"/>
      <c r="QDH182" s="4"/>
      <c r="QDI182" s="4"/>
      <c r="QDJ182" s="205"/>
      <c r="QDK182" s="70"/>
      <c r="QDL182" s="87"/>
      <c r="QDM182" s="255"/>
      <c r="QDN182" s="126"/>
      <c r="QDO182" s="84"/>
      <c r="QDP182" s="4"/>
      <c r="QDQ182" s="4"/>
      <c r="QDR182" s="4"/>
      <c r="QDS182" s="4"/>
      <c r="QDT182" s="205"/>
      <c r="QDU182" s="70"/>
      <c r="QDV182" s="87"/>
      <c r="QDW182" s="255"/>
      <c r="QDX182" s="126"/>
      <c r="QDY182" s="84"/>
      <c r="QDZ182" s="4"/>
      <c r="QEA182" s="4"/>
      <c r="QEB182" s="4"/>
      <c r="QEC182" s="4"/>
      <c r="QED182" s="205"/>
      <c r="QEE182" s="70"/>
      <c r="QEF182" s="87"/>
      <c r="QEG182" s="255"/>
      <c r="QEH182" s="126"/>
      <c r="QEI182" s="84"/>
      <c r="QEJ182" s="4"/>
      <c r="QEK182" s="4"/>
      <c r="QEL182" s="4"/>
      <c r="QEM182" s="4"/>
      <c r="QEN182" s="205"/>
      <c r="QEO182" s="70"/>
      <c r="QEP182" s="87"/>
      <c r="QEQ182" s="255"/>
      <c r="QER182" s="126"/>
      <c r="QES182" s="84"/>
      <c r="QET182" s="4"/>
      <c r="QEU182" s="4"/>
      <c r="QEV182" s="4"/>
      <c r="QEW182" s="4"/>
      <c r="QEX182" s="205"/>
      <c r="QEY182" s="70"/>
      <c r="QEZ182" s="87"/>
      <c r="QFA182" s="255"/>
      <c r="QFB182" s="126"/>
      <c r="QFC182" s="84"/>
      <c r="QFD182" s="4"/>
      <c r="QFE182" s="4"/>
      <c r="QFF182" s="4"/>
      <c r="QFG182" s="4"/>
      <c r="QFH182" s="205"/>
      <c r="QFI182" s="70"/>
      <c r="QFJ182" s="87"/>
      <c r="QFK182" s="255"/>
      <c r="QFL182" s="126"/>
      <c r="QFM182" s="84"/>
      <c r="QFN182" s="4"/>
      <c r="QFO182" s="4"/>
      <c r="QFP182" s="4"/>
      <c r="QFQ182" s="4"/>
      <c r="QFR182" s="205"/>
      <c r="QFS182" s="70"/>
      <c r="QFT182" s="87"/>
      <c r="QFU182" s="255"/>
      <c r="QFV182" s="126"/>
      <c r="QFW182" s="84"/>
      <c r="QFX182" s="4"/>
      <c r="QFY182" s="4"/>
      <c r="QFZ182" s="4"/>
      <c r="QGA182" s="4"/>
      <c r="QGB182" s="205"/>
      <c r="QGC182" s="70"/>
      <c r="QGD182" s="87"/>
      <c r="QGE182" s="255"/>
      <c r="QGF182" s="126"/>
      <c r="QGG182" s="84"/>
      <c r="QGH182" s="4"/>
      <c r="QGI182" s="4"/>
      <c r="QGJ182" s="4"/>
      <c r="QGK182" s="4"/>
      <c r="QGL182" s="205"/>
      <c r="QGM182" s="70"/>
      <c r="QGN182" s="87"/>
      <c r="QGO182" s="255"/>
      <c r="QGP182" s="126"/>
      <c r="QGQ182" s="84"/>
      <c r="QGR182" s="4"/>
      <c r="QGS182" s="4"/>
      <c r="QGT182" s="4"/>
      <c r="QGU182" s="4"/>
      <c r="QGV182" s="205"/>
      <c r="QGW182" s="70"/>
      <c r="QGX182" s="87"/>
      <c r="QGY182" s="255"/>
      <c r="QGZ182" s="126"/>
      <c r="QHA182" s="84"/>
      <c r="QHB182" s="4"/>
      <c r="QHC182" s="4"/>
      <c r="QHD182" s="4"/>
      <c r="QHE182" s="4"/>
      <c r="QHF182" s="205"/>
      <c r="QHG182" s="70"/>
      <c r="QHH182" s="87"/>
      <c r="QHI182" s="255"/>
      <c r="QHJ182" s="126"/>
      <c r="QHK182" s="84"/>
      <c r="QHL182" s="4"/>
      <c r="QHM182" s="4"/>
      <c r="QHN182" s="4"/>
      <c r="QHO182" s="4"/>
      <c r="QHP182" s="205"/>
      <c r="QHQ182" s="70"/>
      <c r="QHR182" s="87"/>
      <c r="QHS182" s="255"/>
      <c r="QHT182" s="126"/>
      <c r="QHU182" s="84"/>
      <c r="QHV182" s="4"/>
      <c r="QHW182" s="4"/>
      <c r="QHX182" s="4"/>
      <c r="QHY182" s="4"/>
      <c r="QHZ182" s="205"/>
      <c r="QIA182" s="70"/>
      <c r="QIB182" s="87"/>
      <c r="QIC182" s="255"/>
      <c r="QID182" s="126"/>
      <c r="QIE182" s="84"/>
      <c r="QIF182" s="4"/>
      <c r="QIG182" s="4"/>
      <c r="QIH182" s="4"/>
      <c r="QII182" s="4"/>
      <c r="QIJ182" s="205"/>
      <c r="QIK182" s="70"/>
      <c r="QIL182" s="87"/>
      <c r="QIM182" s="255"/>
      <c r="QIN182" s="126"/>
      <c r="QIO182" s="84"/>
      <c r="QIP182" s="4"/>
      <c r="QIQ182" s="4"/>
      <c r="QIR182" s="4"/>
      <c r="QIS182" s="4"/>
      <c r="QIT182" s="205"/>
      <c r="QIU182" s="70"/>
      <c r="QIV182" s="87"/>
      <c r="QIW182" s="255"/>
      <c r="QIX182" s="126"/>
      <c r="QIY182" s="84"/>
      <c r="QIZ182" s="4"/>
      <c r="QJA182" s="4"/>
      <c r="QJB182" s="4"/>
      <c r="QJC182" s="4"/>
      <c r="QJD182" s="205"/>
      <c r="QJE182" s="70"/>
      <c r="QJF182" s="87"/>
      <c r="QJG182" s="255"/>
      <c r="QJH182" s="126"/>
      <c r="QJI182" s="84"/>
      <c r="QJJ182" s="4"/>
      <c r="QJK182" s="4"/>
      <c r="QJL182" s="4"/>
      <c r="QJM182" s="4"/>
      <c r="QJN182" s="205"/>
      <c r="QJO182" s="70"/>
      <c r="QJP182" s="87"/>
      <c r="QJQ182" s="255"/>
      <c r="QJR182" s="126"/>
      <c r="QJS182" s="84"/>
      <c r="QJT182" s="4"/>
      <c r="QJU182" s="4"/>
      <c r="QJV182" s="4"/>
      <c r="QJW182" s="4"/>
      <c r="QJX182" s="205"/>
      <c r="QJY182" s="70"/>
      <c r="QJZ182" s="87"/>
      <c r="QKA182" s="255"/>
      <c r="QKB182" s="126"/>
      <c r="QKC182" s="84"/>
      <c r="QKD182" s="4"/>
      <c r="QKE182" s="4"/>
      <c r="QKF182" s="4"/>
      <c r="QKG182" s="4"/>
      <c r="QKH182" s="205"/>
      <c r="QKI182" s="70"/>
      <c r="QKJ182" s="87"/>
      <c r="QKK182" s="255"/>
      <c r="QKL182" s="126"/>
      <c r="QKM182" s="84"/>
      <c r="QKN182" s="4"/>
      <c r="QKO182" s="4"/>
      <c r="QKP182" s="4"/>
      <c r="QKQ182" s="4"/>
      <c r="QKR182" s="205"/>
      <c r="QKS182" s="70"/>
      <c r="QKT182" s="87"/>
      <c r="QKU182" s="255"/>
      <c r="QKV182" s="126"/>
      <c r="QKW182" s="84"/>
      <c r="QKX182" s="4"/>
      <c r="QKY182" s="4"/>
      <c r="QKZ182" s="4"/>
      <c r="QLA182" s="4"/>
      <c r="QLB182" s="205"/>
      <c r="QLC182" s="70"/>
      <c r="QLD182" s="87"/>
      <c r="QLE182" s="255"/>
      <c r="QLF182" s="126"/>
      <c r="QLG182" s="84"/>
      <c r="QLH182" s="4"/>
      <c r="QLI182" s="4"/>
      <c r="QLJ182" s="4"/>
      <c r="QLK182" s="4"/>
      <c r="QLL182" s="205"/>
      <c r="QLM182" s="70"/>
      <c r="QLN182" s="87"/>
      <c r="QLO182" s="255"/>
      <c r="QLP182" s="126"/>
      <c r="QLQ182" s="84"/>
      <c r="QLR182" s="4"/>
      <c r="QLS182" s="4"/>
      <c r="QLT182" s="4"/>
      <c r="QLU182" s="4"/>
      <c r="QLV182" s="205"/>
      <c r="QLW182" s="70"/>
      <c r="QLX182" s="87"/>
      <c r="QLY182" s="255"/>
      <c r="QLZ182" s="126"/>
      <c r="QMA182" s="84"/>
      <c r="QMB182" s="4"/>
      <c r="QMC182" s="4"/>
      <c r="QMD182" s="4"/>
      <c r="QME182" s="4"/>
      <c r="QMF182" s="205"/>
      <c r="QMG182" s="70"/>
      <c r="QMH182" s="87"/>
      <c r="QMI182" s="255"/>
      <c r="QMJ182" s="126"/>
      <c r="QMK182" s="84"/>
      <c r="QML182" s="4"/>
      <c r="QMM182" s="4"/>
      <c r="QMN182" s="4"/>
      <c r="QMO182" s="4"/>
      <c r="QMP182" s="205"/>
      <c r="QMQ182" s="70"/>
      <c r="QMR182" s="87"/>
      <c r="QMS182" s="255"/>
      <c r="QMT182" s="126"/>
      <c r="QMU182" s="84"/>
      <c r="QMV182" s="4"/>
      <c r="QMW182" s="4"/>
      <c r="QMX182" s="4"/>
      <c r="QMY182" s="4"/>
      <c r="QMZ182" s="205"/>
      <c r="QNA182" s="70"/>
      <c r="QNB182" s="87"/>
      <c r="QNC182" s="255"/>
      <c r="QND182" s="126"/>
      <c r="QNE182" s="84"/>
      <c r="QNF182" s="4"/>
      <c r="QNG182" s="4"/>
      <c r="QNH182" s="4"/>
      <c r="QNI182" s="4"/>
      <c r="QNJ182" s="205"/>
      <c r="QNK182" s="70"/>
      <c r="QNL182" s="87"/>
      <c r="QNM182" s="255"/>
      <c r="QNN182" s="126"/>
      <c r="QNO182" s="84"/>
      <c r="QNP182" s="4"/>
      <c r="QNQ182" s="4"/>
      <c r="QNR182" s="4"/>
      <c r="QNS182" s="4"/>
      <c r="QNT182" s="205"/>
      <c r="QNU182" s="70"/>
      <c r="QNV182" s="87"/>
      <c r="QNW182" s="255"/>
      <c r="QNX182" s="126"/>
      <c r="QNY182" s="84"/>
      <c r="QNZ182" s="4"/>
      <c r="QOA182" s="4"/>
      <c r="QOB182" s="4"/>
      <c r="QOC182" s="4"/>
      <c r="QOD182" s="205"/>
      <c r="QOE182" s="70"/>
      <c r="QOF182" s="87"/>
      <c r="QOG182" s="255"/>
      <c r="QOH182" s="126"/>
      <c r="QOI182" s="84"/>
      <c r="QOJ182" s="4"/>
      <c r="QOK182" s="4"/>
      <c r="QOL182" s="4"/>
      <c r="QOM182" s="4"/>
      <c r="QON182" s="205"/>
      <c r="QOO182" s="70"/>
      <c r="QOP182" s="87"/>
      <c r="QOQ182" s="255"/>
      <c r="QOR182" s="126"/>
      <c r="QOS182" s="84"/>
      <c r="QOT182" s="4"/>
      <c r="QOU182" s="4"/>
      <c r="QOV182" s="4"/>
      <c r="QOW182" s="4"/>
      <c r="QOX182" s="205"/>
      <c r="QOY182" s="70"/>
      <c r="QOZ182" s="87"/>
      <c r="QPA182" s="255"/>
      <c r="QPB182" s="126"/>
      <c r="QPC182" s="84"/>
      <c r="QPD182" s="4"/>
      <c r="QPE182" s="4"/>
      <c r="QPF182" s="4"/>
      <c r="QPG182" s="4"/>
      <c r="QPH182" s="205"/>
      <c r="QPI182" s="70"/>
      <c r="QPJ182" s="87"/>
      <c r="QPK182" s="255"/>
      <c r="QPL182" s="126"/>
      <c r="QPM182" s="84"/>
      <c r="QPN182" s="4"/>
      <c r="QPO182" s="4"/>
      <c r="QPP182" s="4"/>
      <c r="QPQ182" s="4"/>
      <c r="QPR182" s="205"/>
      <c r="QPS182" s="70"/>
      <c r="QPT182" s="87"/>
      <c r="QPU182" s="255"/>
      <c r="QPV182" s="126"/>
      <c r="QPW182" s="84"/>
      <c r="QPX182" s="4"/>
      <c r="QPY182" s="4"/>
      <c r="QPZ182" s="4"/>
      <c r="QQA182" s="4"/>
      <c r="QQB182" s="205"/>
      <c r="QQC182" s="70"/>
      <c r="QQD182" s="87"/>
      <c r="QQE182" s="255"/>
      <c r="QQF182" s="126"/>
      <c r="QQG182" s="84"/>
      <c r="QQH182" s="4"/>
      <c r="QQI182" s="4"/>
      <c r="QQJ182" s="4"/>
      <c r="QQK182" s="4"/>
      <c r="QQL182" s="205"/>
      <c r="QQM182" s="70"/>
      <c r="QQN182" s="87"/>
      <c r="QQO182" s="255"/>
      <c r="QQP182" s="126"/>
      <c r="QQQ182" s="84"/>
      <c r="QQR182" s="4"/>
      <c r="QQS182" s="4"/>
      <c r="QQT182" s="4"/>
      <c r="QQU182" s="4"/>
      <c r="QQV182" s="205"/>
      <c r="QQW182" s="70"/>
      <c r="QQX182" s="87"/>
      <c r="QQY182" s="255"/>
      <c r="QQZ182" s="126"/>
      <c r="QRA182" s="84"/>
      <c r="QRB182" s="4"/>
      <c r="QRC182" s="4"/>
      <c r="QRD182" s="4"/>
      <c r="QRE182" s="4"/>
      <c r="QRF182" s="205"/>
      <c r="QRG182" s="70"/>
      <c r="QRH182" s="87"/>
      <c r="QRI182" s="255"/>
      <c r="QRJ182" s="126"/>
      <c r="QRK182" s="84"/>
      <c r="QRL182" s="4"/>
      <c r="QRM182" s="4"/>
      <c r="QRN182" s="4"/>
      <c r="QRO182" s="4"/>
      <c r="QRP182" s="205"/>
      <c r="QRQ182" s="70"/>
      <c r="QRR182" s="87"/>
      <c r="QRS182" s="255"/>
      <c r="QRT182" s="126"/>
      <c r="QRU182" s="84"/>
      <c r="QRV182" s="4"/>
      <c r="QRW182" s="4"/>
      <c r="QRX182" s="4"/>
      <c r="QRY182" s="4"/>
      <c r="QRZ182" s="205"/>
      <c r="QSA182" s="70"/>
      <c r="QSB182" s="87"/>
      <c r="QSC182" s="255"/>
      <c r="QSD182" s="126"/>
      <c r="QSE182" s="84"/>
      <c r="QSF182" s="4"/>
      <c r="QSG182" s="4"/>
      <c r="QSH182" s="4"/>
      <c r="QSI182" s="4"/>
      <c r="QSJ182" s="205"/>
      <c r="QSK182" s="70"/>
      <c r="QSL182" s="87"/>
      <c r="QSM182" s="255"/>
      <c r="QSN182" s="126"/>
      <c r="QSO182" s="84"/>
      <c r="QSP182" s="4"/>
      <c r="QSQ182" s="4"/>
      <c r="QSR182" s="4"/>
      <c r="QSS182" s="4"/>
      <c r="QST182" s="205"/>
      <c r="QSU182" s="70"/>
      <c r="QSV182" s="87"/>
      <c r="QSW182" s="255"/>
      <c r="QSX182" s="126"/>
      <c r="QSY182" s="84"/>
      <c r="QSZ182" s="4"/>
      <c r="QTA182" s="4"/>
      <c r="QTB182" s="4"/>
      <c r="QTC182" s="4"/>
      <c r="QTD182" s="205"/>
      <c r="QTE182" s="70"/>
      <c r="QTF182" s="87"/>
      <c r="QTG182" s="255"/>
      <c r="QTH182" s="126"/>
      <c r="QTI182" s="84"/>
      <c r="QTJ182" s="4"/>
      <c r="QTK182" s="4"/>
      <c r="QTL182" s="4"/>
      <c r="QTM182" s="4"/>
      <c r="QTN182" s="205"/>
      <c r="QTO182" s="70"/>
      <c r="QTP182" s="87"/>
      <c r="QTQ182" s="255"/>
      <c r="QTR182" s="126"/>
      <c r="QTS182" s="84"/>
      <c r="QTT182" s="4"/>
      <c r="QTU182" s="4"/>
      <c r="QTV182" s="4"/>
      <c r="QTW182" s="4"/>
      <c r="QTX182" s="205"/>
      <c r="QTY182" s="70"/>
      <c r="QTZ182" s="87"/>
      <c r="QUA182" s="255"/>
      <c r="QUB182" s="126"/>
      <c r="QUC182" s="84"/>
      <c r="QUD182" s="4"/>
      <c r="QUE182" s="4"/>
      <c r="QUF182" s="4"/>
      <c r="QUG182" s="4"/>
      <c r="QUH182" s="205"/>
      <c r="QUI182" s="70"/>
      <c r="QUJ182" s="87"/>
      <c r="QUK182" s="255"/>
      <c r="QUL182" s="126"/>
      <c r="QUM182" s="84"/>
      <c r="QUN182" s="4"/>
      <c r="QUO182" s="4"/>
      <c r="QUP182" s="4"/>
      <c r="QUQ182" s="4"/>
      <c r="QUR182" s="205"/>
      <c r="QUS182" s="70"/>
      <c r="QUT182" s="87"/>
      <c r="QUU182" s="255"/>
      <c r="QUV182" s="126"/>
      <c r="QUW182" s="84"/>
      <c r="QUX182" s="4"/>
      <c r="QUY182" s="4"/>
      <c r="QUZ182" s="4"/>
      <c r="QVA182" s="4"/>
      <c r="QVB182" s="205"/>
      <c r="QVC182" s="70"/>
      <c r="QVD182" s="87"/>
      <c r="QVE182" s="255"/>
      <c r="QVF182" s="126"/>
      <c r="QVG182" s="84"/>
      <c r="QVH182" s="4"/>
      <c r="QVI182" s="4"/>
      <c r="QVJ182" s="4"/>
      <c r="QVK182" s="4"/>
      <c r="QVL182" s="205"/>
      <c r="QVM182" s="70"/>
      <c r="QVN182" s="87"/>
      <c r="QVO182" s="255"/>
      <c r="QVP182" s="126"/>
      <c r="QVQ182" s="84"/>
      <c r="QVR182" s="4"/>
      <c r="QVS182" s="4"/>
      <c r="QVT182" s="4"/>
      <c r="QVU182" s="4"/>
      <c r="QVV182" s="205"/>
      <c r="QVW182" s="70"/>
      <c r="QVX182" s="87"/>
      <c r="QVY182" s="255"/>
      <c r="QVZ182" s="126"/>
      <c r="QWA182" s="84"/>
      <c r="QWB182" s="4"/>
      <c r="QWC182" s="4"/>
      <c r="QWD182" s="4"/>
      <c r="QWE182" s="4"/>
      <c r="QWF182" s="205"/>
      <c r="QWG182" s="70"/>
      <c r="QWH182" s="87"/>
      <c r="QWI182" s="255"/>
      <c r="QWJ182" s="126"/>
      <c r="QWK182" s="84"/>
      <c r="QWL182" s="4"/>
      <c r="QWM182" s="4"/>
      <c r="QWN182" s="4"/>
      <c r="QWO182" s="4"/>
      <c r="QWP182" s="205"/>
      <c r="QWQ182" s="70"/>
      <c r="QWR182" s="87"/>
      <c r="QWS182" s="255"/>
      <c r="QWT182" s="126"/>
      <c r="QWU182" s="84"/>
      <c r="QWV182" s="4"/>
      <c r="QWW182" s="4"/>
      <c r="QWX182" s="4"/>
      <c r="QWY182" s="4"/>
      <c r="QWZ182" s="205"/>
      <c r="QXA182" s="70"/>
      <c r="QXB182" s="87"/>
      <c r="QXC182" s="255"/>
      <c r="QXD182" s="126"/>
      <c r="QXE182" s="84"/>
      <c r="QXF182" s="4"/>
      <c r="QXG182" s="4"/>
      <c r="QXH182" s="4"/>
      <c r="QXI182" s="4"/>
      <c r="QXJ182" s="205"/>
      <c r="QXK182" s="70"/>
      <c r="QXL182" s="87"/>
      <c r="QXM182" s="255"/>
      <c r="QXN182" s="126"/>
      <c r="QXO182" s="84"/>
      <c r="QXP182" s="4"/>
      <c r="QXQ182" s="4"/>
      <c r="QXR182" s="4"/>
      <c r="QXS182" s="4"/>
      <c r="QXT182" s="205"/>
      <c r="QXU182" s="70"/>
      <c r="QXV182" s="87"/>
      <c r="QXW182" s="255"/>
      <c r="QXX182" s="126"/>
      <c r="QXY182" s="84"/>
      <c r="QXZ182" s="4"/>
      <c r="QYA182" s="4"/>
      <c r="QYB182" s="4"/>
      <c r="QYC182" s="4"/>
      <c r="QYD182" s="205"/>
      <c r="QYE182" s="70"/>
      <c r="QYF182" s="87"/>
      <c r="QYG182" s="255"/>
      <c r="QYH182" s="126"/>
      <c r="QYI182" s="84"/>
      <c r="QYJ182" s="4"/>
      <c r="QYK182" s="4"/>
      <c r="QYL182" s="4"/>
      <c r="QYM182" s="4"/>
      <c r="QYN182" s="205"/>
      <c r="QYO182" s="70"/>
      <c r="QYP182" s="87"/>
      <c r="QYQ182" s="255"/>
      <c r="QYR182" s="126"/>
      <c r="QYS182" s="84"/>
      <c r="QYT182" s="4"/>
      <c r="QYU182" s="4"/>
      <c r="QYV182" s="4"/>
      <c r="QYW182" s="4"/>
      <c r="QYX182" s="205"/>
      <c r="QYY182" s="70"/>
      <c r="QYZ182" s="87"/>
      <c r="QZA182" s="255"/>
      <c r="QZB182" s="126"/>
      <c r="QZC182" s="84"/>
      <c r="QZD182" s="4"/>
      <c r="QZE182" s="4"/>
      <c r="QZF182" s="4"/>
      <c r="QZG182" s="4"/>
      <c r="QZH182" s="205"/>
      <c r="QZI182" s="70"/>
      <c r="QZJ182" s="87"/>
      <c r="QZK182" s="255"/>
      <c r="QZL182" s="126"/>
      <c r="QZM182" s="84"/>
      <c r="QZN182" s="4"/>
      <c r="QZO182" s="4"/>
      <c r="QZP182" s="4"/>
      <c r="QZQ182" s="4"/>
      <c r="QZR182" s="205"/>
      <c r="QZS182" s="70"/>
      <c r="QZT182" s="87"/>
      <c r="QZU182" s="255"/>
      <c r="QZV182" s="126"/>
      <c r="QZW182" s="84"/>
      <c r="QZX182" s="4"/>
      <c r="QZY182" s="4"/>
      <c r="QZZ182" s="4"/>
      <c r="RAA182" s="4"/>
      <c r="RAB182" s="205"/>
      <c r="RAC182" s="70"/>
      <c r="RAD182" s="87"/>
      <c r="RAE182" s="255"/>
      <c r="RAF182" s="126"/>
      <c r="RAG182" s="84"/>
      <c r="RAH182" s="4"/>
      <c r="RAI182" s="4"/>
      <c r="RAJ182" s="4"/>
      <c r="RAK182" s="4"/>
      <c r="RAL182" s="205"/>
      <c r="RAM182" s="70"/>
      <c r="RAN182" s="87"/>
      <c r="RAO182" s="255"/>
      <c r="RAP182" s="126"/>
      <c r="RAQ182" s="84"/>
      <c r="RAR182" s="4"/>
      <c r="RAS182" s="4"/>
      <c r="RAT182" s="4"/>
      <c r="RAU182" s="4"/>
      <c r="RAV182" s="205"/>
      <c r="RAW182" s="70"/>
      <c r="RAX182" s="87"/>
      <c r="RAY182" s="255"/>
      <c r="RAZ182" s="126"/>
      <c r="RBA182" s="84"/>
      <c r="RBB182" s="4"/>
      <c r="RBC182" s="4"/>
      <c r="RBD182" s="4"/>
      <c r="RBE182" s="4"/>
      <c r="RBF182" s="205"/>
      <c r="RBG182" s="70"/>
      <c r="RBH182" s="87"/>
      <c r="RBI182" s="255"/>
      <c r="RBJ182" s="126"/>
      <c r="RBK182" s="84"/>
      <c r="RBL182" s="4"/>
      <c r="RBM182" s="4"/>
      <c r="RBN182" s="4"/>
      <c r="RBO182" s="4"/>
      <c r="RBP182" s="205"/>
      <c r="RBQ182" s="70"/>
      <c r="RBR182" s="87"/>
      <c r="RBS182" s="255"/>
      <c r="RBT182" s="126"/>
      <c r="RBU182" s="84"/>
      <c r="RBV182" s="4"/>
      <c r="RBW182" s="4"/>
      <c r="RBX182" s="4"/>
      <c r="RBY182" s="4"/>
      <c r="RBZ182" s="205"/>
      <c r="RCA182" s="70"/>
      <c r="RCB182" s="87"/>
      <c r="RCC182" s="255"/>
      <c r="RCD182" s="126"/>
      <c r="RCE182" s="84"/>
      <c r="RCF182" s="4"/>
      <c r="RCG182" s="4"/>
      <c r="RCH182" s="4"/>
      <c r="RCI182" s="4"/>
      <c r="RCJ182" s="205"/>
      <c r="RCK182" s="70"/>
      <c r="RCL182" s="87"/>
      <c r="RCM182" s="255"/>
      <c r="RCN182" s="126"/>
      <c r="RCO182" s="84"/>
      <c r="RCP182" s="4"/>
      <c r="RCQ182" s="4"/>
      <c r="RCR182" s="4"/>
      <c r="RCS182" s="4"/>
      <c r="RCT182" s="205"/>
      <c r="RCU182" s="70"/>
      <c r="RCV182" s="87"/>
      <c r="RCW182" s="255"/>
      <c r="RCX182" s="126"/>
      <c r="RCY182" s="84"/>
      <c r="RCZ182" s="4"/>
      <c r="RDA182" s="4"/>
      <c r="RDB182" s="4"/>
      <c r="RDC182" s="4"/>
      <c r="RDD182" s="205"/>
      <c r="RDE182" s="70"/>
      <c r="RDF182" s="87"/>
      <c r="RDG182" s="255"/>
      <c r="RDH182" s="126"/>
      <c r="RDI182" s="84"/>
      <c r="RDJ182" s="4"/>
      <c r="RDK182" s="4"/>
      <c r="RDL182" s="4"/>
      <c r="RDM182" s="4"/>
      <c r="RDN182" s="205"/>
      <c r="RDO182" s="70"/>
      <c r="RDP182" s="87"/>
      <c r="RDQ182" s="255"/>
      <c r="RDR182" s="126"/>
      <c r="RDS182" s="84"/>
      <c r="RDT182" s="4"/>
      <c r="RDU182" s="4"/>
      <c r="RDV182" s="4"/>
      <c r="RDW182" s="4"/>
      <c r="RDX182" s="205"/>
      <c r="RDY182" s="70"/>
      <c r="RDZ182" s="87"/>
      <c r="REA182" s="255"/>
      <c r="REB182" s="126"/>
      <c r="REC182" s="84"/>
      <c r="RED182" s="4"/>
      <c r="REE182" s="4"/>
      <c r="REF182" s="4"/>
      <c r="REG182" s="4"/>
      <c r="REH182" s="205"/>
      <c r="REI182" s="70"/>
      <c r="REJ182" s="87"/>
      <c r="REK182" s="255"/>
      <c r="REL182" s="126"/>
      <c r="REM182" s="84"/>
      <c r="REN182" s="4"/>
      <c r="REO182" s="4"/>
      <c r="REP182" s="4"/>
      <c r="REQ182" s="4"/>
      <c r="RER182" s="205"/>
      <c r="RES182" s="70"/>
      <c r="RET182" s="87"/>
      <c r="REU182" s="255"/>
      <c r="REV182" s="126"/>
      <c r="REW182" s="84"/>
      <c r="REX182" s="4"/>
      <c r="REY182" s="4"/>
      <c r="REZ182" s="4"/>
      <c r="RFA182" s="4"/>
      <c r="RFB182" s="205"/>
      <c r="RFC182" s="70"/>
      <c r="RFD182" s="87"/>
      <c r="RFE182" s="255"/>
      <c r="RFF182" s="126"/>
      <c r="RFG182" s="84"/>
      <c r="RFH182" s="4"/>
      <c r="RFI182" s="4"/>
      <c r="RFJ182" s="4"/>
      <c r="RFK182" s="4"/>
      <c r="RFL182" s="205"/>
      <c r="RFM182" s="70"/>
      <c r="RFN182" s="87"/>
      <c r="RFO182" s="255"/>
      <c r="RFP182" s="126"/>
      <c r="RFQ182" s="84"/>
      <c r="RFR182" s="4"/>
      <c r="RFS182" s="4"/>
      <c r="RFT182" s="4"/>
      <c r="RFU182" s="4"/>
      <c r="RFV182" s="205"/>
      <c r="RFW182" s="70"/>
      <c r="RFX182" s="87"/>
      <c r="RFY182" s="255"/>
      <c r="RFZ182" s="126"/>
      <c r="RGA182" s="84"/>
      <c r="RGB182" s="4"/>
      <c r="RGC182" s="4"/>
      <c r="RGD182" s="4"/>
      <c r="RGE182" s="4"/>
      <c r="RGF182" s="205"/>
      <c r="RGG182" s="70"/>
      <c r="RGH182" s="87"/>
      <c r="RGI182" s="255"/>
      <c r="RGJ182" s="126"/>
      <c r="RGK182" s="84"/>
      <c r="RGL182" s="4"/>
      <c r="RGM182" s="4"/>
      <c r="RGN182" s="4"/>
      <c r="RGO182" s="4"/>
      <c r="RGP182" s="205"/>
      <c r="RGQ182" s="70"/>
      <c r="RGR182" s="87"/>
      <c r="RGS182" s="255"/>
      <c r="RGT182" s="126"/>
      <c r="RGU182" s="84"/>
      <c r="RGV182" s="4"/>
      <c r="RGW182" s="4"/>
      <c r="RGX182" s="4"/>
      <c r="RGY182" s="4"/>
      <c r="RGZ182" s="205"/>
      <c r="RHA182" s="70"/>
      <c r="RHB182" s="87"/>
      <c r="RHC182" s="255"/>
      <c r="RHD182" s="126"/>
      <c r="RHE182" s="84"/>
      <c r="RHF182" s="4"/>
      <c r="RHG182" s="4"/>
      <c r="RHH182" s="4"/>
      <c r="RHI182" s="4"/>
      <c r="RHJ182" s="205"/>
      <c r="RHK182" s="70"/>
      <c r="RHL182" s="87"/>
      <c r="RHM182" s="255"/>
      <c r="RHN182" s="126"/>
      <c r="RHO182" s="84"/>
      <c r="RHP182" s="4"/>
      <c r="RHQ182" s="4"/>
      <c r="RHR182" s="4"/>
      <c r="RHS182" s="4"/>
      <c r="RHT182" s="205"/>
      <c r="RHU182" s="70"/>
      <c r="RHV182" s="87"/>
      <c r="RHW182" s="255"/>
      <c r="RHX182" s="126"/>
      <c r="RHY182" s="84"/>
      <c r="RHZ182" s="4"/>
      <c r="RIA182" s="4"/>
      <c r="RIB182" s="4"/>
      <c r="RIC182" s="4"/>
      <c r="RID182" s="205"/>
      <c r="RIE182" s="70"/>
      <c r="RIF182" s="87"/>
      <c r="RIG182" s="255"/>
      <c r="RIH182" s="126"/>
      <c r="RII182" s="84"/>
      <c r="RIJ182" s="4"/>
      <c r="RIK182" s="4"/>
      <c r="RIL182" s="4"/>
      <c r="RIM182" s="4"/>
      <c r="RIN182" s="205"/>
      <c r="RIO182" s="70"/>
      <c r="RIP182" s="87"/>
      <c r="RIQ182" s="255"/>
      <c r="RIR182" s="126"/>
      <c r="RIS182" s="84"/>
      <c r="RIT182" s="4"/>
      <c r="RIU182" s="4"/>
      <c r="RIV182" s="4"/>
      <c r="RIW182" s="4"/>
      <c r="RIX182" s="205"/>
      <c r="RIY182" s="70"/>
      <c r="RIZ182" s="87"/>
      <c r="RJA182" s="255"/>
      <c r="RJB182" s="126"/>
      <c r="RJC182" s="84"/>
      <c r="RJD182" s="4"/>
      <c r="RJE182" s="4"/>
      <c r="RJF182" s="4"/>
      <c r="RJG182" s="4"/>
      <c r="RJH182" s="205"/>
      <c r="RJI182" s="70"/>
      <c r="RJJ182" s="87"/>
      <c r="RJK182" s="255"/>
      <c r="RJL182" s="126"/>
      <c r="RJM182" s="84"/>
      <c r="RJN182" s="4"/>
      <c r="RJO182" s="4"/>
      <c r="RJP182" s="4"/>
      <c r="RJQ182" s="4"/>
      <c r="RJR182" s="205"/>
      <c r="RJS182" s="70"/>
      <c r="RJT182" s="87"/>
      <c r="RJU182" s="255"/>
      <c r="RJV182" s="126"/>
      <c r="RJW182" s="84"/>
      <c r="RJX182" s="4"/>
      <c r="RJY182" s="4"/>
      <c r="RJZ182" s="4"/>
      <c r="RKA182" s="4"/>
      <c r="RKB182" s="205"/>
      <c r="RKC182" s="70"/>
      <c r="RKD182" s="87"/>
      <c r="RKE182" s="255"/>
      <c r="RKF182" s="126"/>
      <c r="RKG182" s="84"/>
      <c r="RKH182" s="4"/>
      <c r="RKI182" s="4"/>
      <c r="RKJ182" s="4"/>
      <c r="RKK182" s="4"/>
      <c r="RKL182" s="205"/>
      <c r="RKM182" s="70"/>
      <c r="RKN182" s="87"/>
      <c r="RKO182" s="255"/>
      <c r="RKP182" s="126"/>
      <c r="RKQ182" s="84"/>
      <c r="RKR182" s="4"/>
      <c r="RKS182" s="4"/>
      <c r="RKT182" s="4"/>
      <c r="RKU182" s="4"/>
      <c r="RKV182" s="205"/>
      <c r="RKW182" s="70"/>
      <c r="RKX182" s="87"/>
      <c r="RKY182" s="255"/>
      <c r="RKZ182" s="126"/>
      <c r="RLA182" s="84"/>
      <c r="RLB182" s="4"/>
      <c r="RLC182" s="4"/>
      <c r="RLD182" s="4"/>
      <c r="RLE182" s="4"/>
      <c r="RLF182" s="205"/>
      <c r="RLG182" s="70"/>
      <c r="RLH182" s="87"/>
      <c r="RLI182" s="255"/>
      <c r="RLJ182" s="126"/>
      <c r="RLK182" s="84"/>
      <c r="RLL182" s="4"/>
      <c r="RLM182" s="4"/>
      <c r="RLN182" s="4"/>
      <c r="RLO182" s="4"/>
      <c r="RLP182" s="205"/>
      <c r="RLQ182" s="70"/>
      <c r="RLR182" s="87"/>
      <c r="RLS182" s="255"/>
      <c r="RLT182" s="126"/>
      <c r="RLU182" s="84"/>
      <c r="RLV182" s="4"/>
      <c r="RLW182" s="4"/>
      <c r="RLX182" s="4"/>
      <c r="RLY182" s="4"/>
      <c r="RLZ182" s="205"/>
      <c r="RMA182" s="70"/>
      <c r="RMB182" s="87"/>
      <c r="RMC182" s="255"/>
      <c r="RMD182" s="126"/>
      <c r="RME182" s="84"/>
      <c r="RMF182" s="4"/>
      <c r="RMG182" s="4"/>
      <c r="RMH182" s="4"/>
      <c r="RMI182" s="4"/>
      <c r="RMJ182" s="205"/>
      <c r="RMK182" s="70"/>
      <c r="RML182" s="87"/>
      <c r="RMM182" s="255"/>
      <c r="RMN182" s="126"/>
      <c r="RMO182" s="84"/>
      <c r="RMP182" s="4"/>
      <c r="RMQ182" s="4"/>
      <c r="RMR182" s="4"/>
      <c r="RMS182" s="4"/>
      <c r="RMT182" s="205"/>
      <c r="RMU182" s="70"/>
      <c r="RMV182" s="87"/>
      <c r="RMW182" s="255"/>
      <c r="RMX182" s="126"/>
      <c r="RMY182" s="84"/>
      <c r="RMZ182" s="4"/>
      <c r="RNA182" s="4"/>
      <c r="RNB182" s="4"/>
      <c r="RNC182" s="4"/>
      <c r="RND182" s="205"/>
      <c r="RNE182" s="70"/>
      <c r="RNF182" s="87"/>
      <c r="RNG182" s="255"/>
      <c r="RNH182" s="126"/>
      <c r="RNI182" s="84"/>
      <c r="RNJ182" s="4"/>
      <c r="RNK182" s="4"/>
      <c r="RNL182" s="4"/>
      <c r="RNM182" s="4"/>
      <c r="RNN182" s="205"/>
      <c r="RNO182" s="70"/>
      <c r="RNP182" s="87"/>
      <c r="RNQ182" s="255"/>
      <c r="RNR182" s="126"/>
      <c r="RNS182" s="84"/>
      <c r="RNT182" s="4"/>
      <c r="RNU182" s="4"/>
      <c r="RNV182" s="4"/>
      <c r="RNW182" s="4"/>
      <c r="RNX182" s="205"/>
      <c r="RNY182" s="70"/>
      <c r="RNZ182" s="87"/>
      <c r="ROA182" s="255"/>
      <c r="ROB182" s="126"/>
      <c r="ROC182" s="84"/>
      <c r="ROD182" s="4"/>
      <c r="ROE182" s="4"/>
      <c r="ROF182" s="4"/>
      <c r="ROG182" s="4"/>
      <c r="ROH182" s="205"/>
      <c r="ROI182" s="70"/>
      <c r="ROJ182" s="87"/>
      <c r="ROK182" s="255"/>
      <c r="ROL182" s="126"/>
      <c r="ROM182" s="84"/>
      <c r="RON182" s="4"/>
      <c r="ROO182" s="4"/>
      <c r="ROP182" s="4"/>
      <c r="ROQ182" s="4"/>
      <c r="ROR182" s="205"/>
      <c r="ROS182" s="70"/>
      <c r="ROT182" s="87"/>
      <c r="ROU182" s="255"/>
      <c r="ROV182" s="126"/>
      <c r="ROW182" s="84"/>
      <c r="ROX182" s="4"/>
      <c r="ROY182" s="4"/>
      <c r="ROZ182" s="4"/>
      <c r="RPA182" s="4"/>
      <c r="RPB182" s="205"/>
      <c r="RPC182" s="70"/>
      <c r="RPD182" s="87"/>
      <c r="RPE182" s="255"/>
      <c r="RPF182" s="126"/>
      <c r="RPG182" s="84"/>
      <c r="RPH182" s="4"/>
      <c r="RPI182" s="4"/>
      <c r="RPJ182" s="4"/>
      <c r="RPK182" s="4"/>
      <c r="RPL182" s="205"/>
      <c r="RPM182" s="70"/>
      <c r="RPN182" s="87"/>
      <c r="RPO182" s="255"/>
      <c r="RPP182" s="126"/>
      <c r="RPQ182" s="84"/>
      <c r="RPR182" s="4"/>
      <c r="RPS182" s="4"/>
      <c r="RPT182" s="4"/>
      <c r="RPU182" s="4"/>
      <c r="RPV182" s="205"/>
      <c r="RPW182" s="70"/>
      <c r="RPX182" s="87"/>
      <c r="RPY182" s="255"/>
      <c r="RPZ182" s="126"/>
      <c r="RQA182" s="84"/>
      <c r="RQB182" s="4"/>
      <c r="RQC182" s="4"/>
      <c r="RQD182" s="4"/>
      <c r="RQE182" s="4"/>
      <c r="RQF182" s="205"/>
      <c r="RQG182" s="70"/>
      <c r="RQH182" s="87"/>
      <c r="RQI182" s="255"/>
      <c r="RQJ182" s="126"/>
      <c r="RQK182" s="84"/>
      <c r="RQL182" s="4"/>
      <c r="RQM182" s="4"/>
      <c r="RQN182" s="4"/>
      <c r="RQO182" s="4"/>
      <c r="RQP182" s="205"/>
      <c r="RQQ182" s="70"/>
      <c r="RQR182" s="87"/>
      <c r="RQS182" s="255"/>
      <c r="RQT182" s="126"/>
      <c r="RQU182" s="84"/>
      <c r="RQV182" s="4"/>
      <c r="RQW182" s="4"/>
      <c r="RQX182" s="4"/>
      <c r="RQY182" s="4"/>
      <c r="RQZ182" s="205"/>
      <c r="RRA182" s="70"/>
      <c r="RRB182" s="87"/>
      <c r="RRC182" s="255"/>
      <c r="RRD182" s="126"/>
      <c r="RRE182" s="84"/>
      <c r="RRF182" s="4"/>
      <c r="RRG182" s="4"/>
      <c r="RRH182" s="4"/>
      <c r="RRI182" s="4"/>
      <c r="RRJ182" s="205"/>
      <c r="RRK182" s="70"/>
      <c r="RRL182" s="87"/>
      <c r="RRM182" s="255"/>
      <c r="RRN182" s="126"/>
      <c r="RRO182" s="84"/>
      <c r="RRP182" s="4"/>
      <c r="RRQ182" s="4"/>
      <c r="RRR182" s="4"/>
      <c r="RRS182" s="4"/>
      <c r="RRT182" s="205"/>
      <c r="RRU182" s="70"/>
      <c r="RRV182" s="87"/>
      <c r="RRW182" s="255"/>
      <c r="RRX182" s="126"/>
      <c r="RRY182" s="84"/>
      <c r="RRZ182" s="4"/>
      <c r="RSA182" s="4"/>
      <c r="RSB182" s="4"/>
      <c r="RSC182" s="4"/>
      <c r="RSD182" s="205"/>
      <c r="RSE182" s="70"/>
      <c r="RSF182" s="87"/>
      <c r="RSG182" s="255"/>
      <c r="RSH182" s="126"/>
      <c r="RSI182" s="84"/>
      <c r="RSJ182" s="4"/>
      <c r="RSK182" s="4"/>
      <c r="RSL182" s="4"/>
      <c r="RSM182" s="4"/>
      <c r="RSN182" s="205"/>
      <c r="RSO182" s="70"/>
      <c r="RSP182" s="87"/>
      <c r="RSQ182" s="255"/>
      <c r="RSR182" s="126"/>
      <c r="RSS182" s="84"/>
      <c r="RST182" s="4"/>
      <c r="RSU182" s="4"/>
      <c r="RSV182" s="4"/>
      <c r="RSW182" s="4"/>
      <c r="RSX182" s="205"/>
      <c r="RSY182" s="70"/>
      <c r="RSZ182" s="87"/>
      <c r="RTA182" s="255"/>
      <c r="RTB182" s="126"/>
      <c r="RTC182" s="84"/>
      <c r="RTD182" s="4"/>
      <c r="RTE182" s="4"/>
      <c r="RTF182" s="4"/>
      <c r="RTG182" s="4"/>
      <c r="RTH182" s="205"/>
      <c r="RTI182" s="70"/>
      <c r="RTJ182" s="87"/>
      <c r="RTK182" s="255"/>
      <c r="RTL182" s="126"/>
      <c r="RTM182" s="84"/>
      <c r="RTN182" s="4"/>
      <c r="RTO182" s="4"/>
      <c r="RTP182" s="4"/>
      <c r="RTQ182" s="4"/>
      <c r="RTR182" s="205"/>
      <c r="RTS182" s="70"/>
      <c r="RTT182" s="87"/>
      <c r="RTU182" s="255"/>
      <c r="RTV182" s="126"/>
      <c r="RTW182" s="84"/>
      <c r="RTX182" s="4"/>
      <c r="RTY182" s="4"/>
      <c r="RTZ182" s="4"/>
      <c r="RUA182" s="4"/>
      <c r="RUB182" s="205"/>
      <c r="RUC182" s="70"/>
      <c r="RUD182" s="87"/>
      <c r="RUE182" s="255"/>
      <c r="RUF182" s="126"/>
      <c r="RUG182" s="84"/>
      <c r="RUH182" s="4"/>
      <c r="RUI182" s="4"/>
      <c r="RUJ182" s="4"/>
      <c r="RUK182" s="4"/>
      <c r="RUL182" s="205"/>
      <c r="RUM182" s="70"/>
      <c r="RUN182" s="87"/>
      <c r="RUO182" s="255"/>
      <c r="RUP182" s="126"/>
      <c r="RUQ182" s="84"/>
      <c r="RUR182" s="4"/>
      <c r="RUS182" s="4"/>
      <c r="RUT182" s="4"/>
      <c r="RUU182" s="4"/>
      <c r="RUV182" s="205"/>
      <c r="RUW182" s="70"/>
      <c r="RUX182" s="87"/>
      <c r="RUY182" s="255"/>
      <c r="RUZ182" s="126"/>
      <c r="RVA182" s="84"/>
      <c r="RVB182" s="4"/>
      <c r="RVC182" s="4"/>
      <c r="RVD182" s="4"/>
      <c r="RVE182" s="4"/>
      <c r="RVF182" s="205"/>
      <c r="RVG182" s="70"/>
      <c r="RVH182" s="87"/>
      <c r="RVI182" s="255"/>
      <c r="RVJ182" s="126"/>
      <c r="RVK182" s="84"/>
      <c r="RVL182" s="4"/>
      <c r="RVM182" s="4"/>
      <c r="RVN182" s="4"/>
      <c r="RVO182" s="4"/>
      <c r="RVP182" s="205"/>
      <c r="RVQ182" s="70"/>
      <c r="RVR182" s="87"/>
      <c r="RVS182" s="255"/>
      <c r="RVT182" s="126"/>
      <c r="RVU182" s="84"/>
      <c r="RVV182" s="4"/>
      <c r="RVW182" s="4"/>
      <c r="RVX182" s="4"/>
      <c r="RVY182" s="4"/>
      <c r="RVZ182" s="205"/>
      <c r="RWA182" s="70"/>
      <c r="RWB182" s="87"/>
      <c r="RWC182" s="255"/>
      <c r="RWD182" s="126"/>
      <c r="RWE182" s="84"/>
      <c r="RWF182" s="4"/>
      <c r="RWG182" s="4"/>
      <c r="RWH182" s="4"/>
      <c r="RWI182" s="4"/>
      <c r="RWJ182" s="205"/>
      <c r="RWK182" s="70"/>
      <c r="RWL182" s="87"/>
      <c r="RWM182" s="255"/>
      <c r="RWN182" s="126"/>
      <c r="RWO182" s="84"/>
      <c r="RWP182" s="4"/>
      <c r="RWQ182" s="4"/>
      <c r="RWR182" s="4"/>
      <c r="RWS182" s="4"/>
      <c r="RWT182" s="205"/>
      <c r="RWU182" s="70"/>
      <c r="RWV182" s="87"/>
      <c r="RWW182" s="255"/>
      <c r="RWX182" s="126"/>
      <c r="RWY182" s="84"/>
      <c r="RWZ182" s="4"/>
      <c r="RXA182" s="4"/>
      <c r="RXB182" s="4"/>
      <c r="RXC182" s="4"/>
      <c r="RXD182" s="205"/>
      <c r="RXE182" s="70"/>
      <c r="RXF182" s="87"/>
      <c r="RXG182" s="255"/>
      <c r="RXH182" s="126"/>
      <c r="RXI182" s="84"/>
      <c r="RXJ182" s="4"/>
      <c r="RXK182" s="4"/>
      <c r="RXL182" s="4"/>
      <c r="RXM182" s="4"/>
      <c r="RXN182" s="205"/>
      <c r="RXO182" s="70"/>
      <c r="RXP182" s="87"/>
      <c r="RXQ182" s="255"/>
      <c r="RXR182" s="126"/>
      <c r="RXS182" s="84"/>
      <c r="RXT182" s="4"/>
      <c r="RXU182" s="4"/>
      <c r="RXV182" s="4"/>
      <c r="RXW182" s="4"/>
      <c r="RXX182" s="205"/>
      <c r="RXY182" s="70"/>
      <c r="RXZ182" s="87"/>
      <c r="RYA182" s="255"/>
      <c r="RYB182" s="126"/>
      <c r="RYC182" s="84"/>
      <c r="RYD182" s="4"/>
      <c r="RYE182" s="4"/>
      <c r="RYF182" s="4"/>
      <c r="RYG182" s="4"/>
      <c r="RYH182" s="205"/>
      <c r="RYI182" s="70"/>
      <c r="RYJ182" s="87"/>
      <c r="RYK182" s="255"/>
      <c r="RYL182" s="126"/>
      <c r="RYM182" s="84"/>
      <c r="RYN182" s="4"/>
      <c r="RYO182" s="4"/>
      <c r="RYP182" s="4"/>
      <c r="RYQ182" s="4"/>
      <c r="RYR182" s="205"/>
      <c r="RYS182" s="70"/>
      <c r="RYT182" s="87"/>
      <c r="RYU182" s="255"/>
      <c r="RYV182" s="126"/>
      <c r="RYW182" s="84"/>
      <c r="RYX182" s="4"/>
      <c r="RYY182" s="4"/>
      <c r="RYZ182" s="4"/>
      <c r="RZA182" s="4"/>
      <c r="RZB182" s="205"/>
      <c r="RZC182" s="70"/>
      <c r="RZD182" s="87"/>
      <c r="RZE182" s="255"/>
      <c r="RZF182" s="126"/>
      <c r="RZG182" s="84"/>
      <c r="RZH182" s="4"/>
      <c r="RZI182" s="4"/>
      <c r="RZJ182" s="4"/>
      <c r="RZK182" s="4"/>
      <c r="RZL182" s="205"/>
      <c r="RZM182" s="70"/>
      <c r="RZN182" s="87"/>
      <c r="RZO182" s="255"/>
      <c r="RZP182" s="126"/>
      <c r="RZQ182" s="84"/>
      <c r="RZR182" s="4"/>
      <c r="RZS182" s="4"/>
      <c r="RZT182" s="4"/>
      <c r="RZU182" s="4"/>
      <c r="RZV182" s="205"/>
      <c r="RZW182" s="70"/>
      <c r="RZX182" s="87"/>
      <c r="RZY182" s="255"/>
      <c r="RZZ182" s="126"/>
      <c r="SAA182" s="84"/>
      <c r="SAB182" s="4"/>
      <c r="SAC182" s="4"/>
      <c r="SAD182" s="4"/>
      <c r="SAE182" s="4"/>
      <c r="SAF182" s="205"/>
      <c r="SAG182" s="70"/>
      <c r="SAH182" s="87"/>
      <c r="SAI182" s="255"/>
      <c r="SAJ182" s="126"/>
      <c r="SAK182" s="84"/>
      <c r="SAL182" s="4"/>
      <c r="SAM182" s="4"/>
      <c r="SAN182" s="4"/>
      <c r="SAO182" s="4"/>
      <c r="SAP182" s="205"/>
      <c r="SAQ182" s="70"/>
      <c r="SAR182" s="87"/>
      <c r="SAS182" s="255"/>
      <c r="SAT182" s="126"/>
      <c r="SAU182" s="84"/>
      <c r="SAV182" s="4"/>
      <c r="SAW182" s="4"/>
      <c r="SAX182" s="4"/>
      <c r="SAY182" s="4"/>
      <c r="SAZ182" s="205"/>
      <c r="SBA182" s="70"/>
      <c r="SBB182" s="87"/>
      <c r="SBC182" s="255"/>
      <c r="SBD182" s="126"/>
      <c r="SBE182" s="84"/>
      <c r="SBF182" s="4"/>
      <c r="SBG182" s="4"/>
      <c r="SBH182" s="4"/>
      <c r="SBI182" s="4"/>
      <c r="SBJ182" s="205"/>
      <c r="SBK182" s="70"/>
      <c r="SBL182" s="87"/>
      <c r="SBM182" s="255"/>
      <c r="SBN182" s="126"/>
      <c r="SBO182" s="84"/>
      <c r="SBP182" s="4"/>
      <c r="SBQ182" s="4"/>
      <c r="SBR182" s="4"/>
      <c r="SBS182" s="4"/>
      <c r="SBT182" s="205"/>
      <c r="SBU182" s="70"/>
      <c r="SBV182" s="87"/>
      <c r="SBW182" s="255"/>
      <c r="SBX182" s="126"/>
      <c r="SBY182" s="84"/>
      <c r="SBZ182" s="4"/>
      <c r="SCA182" s="4"/>
      <c r="SCB182" s="4"/>
      <c r="SCC182" s="4"/>
      <c r="SCD182" s="205"/>
      <c r="SCE182" s="70"/>
      <c r="SCF182" s="87"/>
      <c r="SCG182" s="255"/>
      <c r="SCH182" s="126"/>
      <c r="SCI182" s="84"/>
      <c r="SCJ182" s="4"/>
      <c r="SCK182" s="4"/>
      <c r="SCL182" s="4"/>
      <c r="SCM182" s="4"/>
      <c r="SCN182" s="205"/>
      <c r="SCO182" s="70"/>
      <c r="SCP182" s="87"/>
      <c r="SCQ182" s="255"/>
      <c r="SCR182" s="126"/>
      <c r="SCS182" s="84"/>
      <c r="SCT182" s="4"/>
      <c r="SCU182" s="4"/>
      <c r="SCV182" s="4"/>
      <c r="SCW182" s="4"/>
      <c r="SCX182" s="205"/>
      <c r="SCY182" s="70"/>
      <c r="SCZ182" s="87"/>
      <c r="SDA182" s="255"/>
      <c r="SDB182" s="126"/>
      <c r="SDC182" s="84"/>
      <c r="SDD182" s="4"/>
      <c r="SDE182" s="4"/>
      <c r="SDF182" s="4"/>
      <c r="SDG182" s="4"/>
      <c r="SDH182" s="205"/>
      <c r="SDI182" s="70"/>
      <c r="SDJ182" s="87"/>
      <c r="SDK182" s="255"/>
      <c r="SDL182" s="126"/>
      <c r="SDM182" s="84"/>
      <c r="SDN182" s="4"/>
      <c r="SDO182" s="4"/>
      <c r="SDP182" s="4"/>
      <c r="SDQ182" s="4"/>
      <c r="SDR182" s="205"/>
      <c r="SDS182" s="70"/>
      <c r="SDT182" s="87"/>
      <c r="SDU182" s="255"/>
      <c r="SDV182" s="126"/>
      <c r="SDW182" s="84"/>
      <c r="SDX182" s="4"/>
      <c r="SDY182" s="4"/>
      <c r="SDZ182" s="4"/>
      <c r="SEA182" s="4"/>
      <c r="SEB182" s="205"/>
      <c r="SEC182" s="70"/>
      <c r="SED182" s="87"/>
      <c r="SEE182" s="255"/>
      <c r="SEF182" s="126"/>
      <c r="SEG182" s="84"/>
      <c r="SEH182" s="4"/>
      <c r="SEI182" s="4"/>
      <c r="SEJ182" s="4"/>
      <c r="SEK182" s="4"/>
      <c r="SEL182" s="205"/>
      <c r="SEM182" s="70"/>
      <c r="SEN182" s="87"/>
      <c r="SEO182" s="255"/>
      <c r="SEP182" s="126"/>
      <c r="SEQ182" s="84"/>
      <c r="SER182" s="4"/>
      <c r="SES182" s="4"/>
      <c r="SET182" s="4"/>
      <c r="SEU182" s="4"/>
      <c r="SEV182" s="205"/>
      <c r="SEW182" s="70"/>
      <c r="SEX182" s="87"/>
      <c r="SEY182" s="255"/>
      <c r="SEZ182" s="126"/>
      <c r="SFA182" s="84"/>
      <c r="SFB182" s="4"/>
      <c r="SFC182" s="4"/>
      <c r="SFD182" s="4"/>
      <c r="SFE182" s="4"/>
      <c r="SFF182" s="205"/>
      <c r="SFG182" s="70"/>
      <c r="SFH182" s="87"/>
      <c r="SFI182" s="255"/>
      <c r="SFJ182" s="126"/>
      <c r="SFK182" s="84"/>
      <c r="SFL182" s="4"/>
      <c r="SFM182" s="4"/>
      <c r="SFN182" s="4"/>
      <c r="SFO182" s="4"/>
      <c r="SFP182" s="205"/>
      <c r="SFQ182" s="70"/>
      <c r="SFR182" s="87"/>
      <c r="SFS182" s="255"/>
      <c r="SFT182" s="126"/>
      <c r="SFU182" s="84"/>
      <c r="SFV182" s="4"/>
      <c r="SFW182" s="4"/>
      <c r="SFX182" s="4"/>
      <c r="SFY182" s="4"/>
      <c r="SFZ182" s="205"/>
      <c r="SGA182" s="70"/>
      <c r="SGB182" s="87"/>
      <c r="SGC182" s="255"/>
      <c r="SGD182" s="126"/>
      <c r="SGE182" s="84"/>
      <c r="SGF182" s="4"/>
      <c r="SGG182" s="4"/>
      <c r="SGH182" s="4"/>
      <c r="SGI182" s="4"/>
      <c r="SGJ182" s="205"/>
      <c r="SGK182" s="70"/>
      <c r="SGL182" s="87"/>
      <c r="SGM182" s="255"/>
      <c r="SGN182" s="126"/>
      <c r="SGO182" s="84"/>
      <c r="SGP182" s="4"/>
      <c r="SGQ182" s="4"/>
      <c r="SGR182" s="4"/>
      <c r="SGS182" s="4"/>
      <c r="SGT182" s="205"/>
      <c r="SGU182" s="70"/>
      <c r="SGV182" s="87"/>
      <c r="SGW182" s="255"/>
      <c r="SGX182" s="126"/>
      <c r="SGY182" s="84"/>
      <c r="SGZ182" s="4"/>
      <c r="SHA182" s="4"/>
      <c r="SHB182" s="4"/>
      <c r="SHC182" s="4"/>
      <c r="SHD182" s="205"/>
      <c r="SHE182" s="70"/>
      <c r="SHF182" s="87"/>
      <c r="SHG182" s="255"/>
      <c r="SHH182" s="126"/>
      <c r="SHI182" s="84"/>
      <c r="SHJ182" s="4"/>
      <c r="SHK182" s="4"/>
      <c r="SHL182" s="4"/>
      <c r="SHM182" s="4"/>
      <c r="SHN182" s="205"/>
      <c r="SHO182" s="70"/>
      <c r="SHP182" s="87"/>
      <c r="SHQ182" s="255"/>
      <c r="SHR182" s="126"/>
      <c r="SHS182" s="84"/>
      <c r="SHT182" s="4"/>
      <c r="SHU182" s="4"/>
      <c r="SHV182" s="4"/>
      <c r="SHW182" s="4"/>
      <c r="SHX182" s="205"/>
      <c r="SHY182" s="70"/>
      <c r="SHZ182" s="87"/>
      <c r="SIA182" s="255"/>
      <c r="SIB182" s="126"/>
      <c r="SIC182" s="84"/>
      <c r="SID182" s="4"/>
      <c r="SIE182" s="4"/>
      <c r="SIF182" s="4"/>
      <c r="SIG182" s="4"/>
      <c r="SIH182" s="205"/>
      <c r="SII182" s="70"/>
      <c r="SIJ182" s="87"/>
      <c r="SIK182" s="255"/>
      <c r="SIL182" s="126"/>
      <c r="SIM182" s="84"/>
      <c r="SIN182" s="4"/>
      <c r="SIO182" s="4"/>
      <c r="SIP182" s="4"/>
      <c r="SIQ182" s="4"/>
      <c r="SIR182" s="205"/>
      <c r="SIS182" s="70"/>
      <c r="SIT182" s="87"/>
      <c r="SIU182" s="255"/>
      <c r="SIV182" s="126"/>
      <c r="SIW182" s="84"/>
      <c r="SIX182" s="4"/>
      <c r="SIY182" s="4"/>
      <c r="SIZ182" s="4"/>
      <c r="SJA182" s="4"/>
      <c r="SJB182" s="205"/>
      <c r="SJC182" s="70"/>
      <c r="SJD182" s="87"/>
      <c r="SJE182" s="255"/>
      <c r="SJF182" s="126"/>
      <c r="SJG182" s="84"/>
      <c r="SJH182" s="4"/>
      <c r="SJI182" s="4"/>
      <c r="SJJ182" s="4"/>
      <c r="SJK182" s="4"/>
      <c r="SJL182" s="205"/>
      <c r="SJM182" s="70"/>
      <c r="SJN182" s="87"/>
      <c r="SJO182" s="255"/>
      <c r="SJP182" s="126"/>
      <c r="SJQ182" s="84"/>
      <c r="SJR182" s="4"/>
      <c r="SJS182" s="4"/>
      <c r="SJT182" s="4"/>
      <c r="SJU182" s="4"/>
      <c r="SJV182" s="205"/>
      <c r="SJW182" s="70"/>
      <c r="SJX182" s="87"/>
      <c r="SJY182" s="255"/>
      <c r="SJZ182" s="126"/>
      <c r="SKA182" s="84"/>
      <c r="SKB182" s="4"/>
      <c r="SKC182" s="4"/>
      <c r="SKD182" s="4"/>
      <c r="SKE182" s="4"/>
      <c r="SKF182" s="205"/>
      <c r="SKG182" s="70"/>
      <c r="SKH182" s="87"/>
      <c r="SKI182" s="255"/>
      <c r="SKJ182" s="126"/>
      <c r="SKK182" s="84"/>
      <c r="SKL182" s="4"/>
      <c r="SKM182" s="4"/>
      <c r="SKN182" s="4"/>
      <c r="SKO182" s="4"/>
      <c r="SKP182" s="205"/>
      <c r="SKQ182" s="70"/>
      <c r="SKR182" s="87"/>
      <c r="SKS182" s="255"/>
      <c r="SKT182" s="126"/>
      <c r="SKU182" s="84"/>
      <c r="SKV182" s="4"/>
      <c r="SKW182" s="4"/>
      <c r="SKX182" s="4"/>
      <c r="SKY182" s="4"/>
      <c r="SKZ182" s="205"/>
      <c r="SLA182" s="70"/>
      <c r="SLB182" s="87"/>
      <c r="SLC182" s="255"/>
      <c r="SLD182" s="126"/>
      <c r="SLE182" s="84"/>
      <c r="SLF182" s="4"/>
      <c r="SLG182" s="4"/>
      <c r="SLH182" s="4"/>
      <c r="SLI182" s="4"/>
      <c r="SLJ182" s="205"/>
      <c r="SLK182" s="70"/>
      <c r="SLL182" s="87"/>
      <c r="SLM182" s="255"/>
      <c r="SLN182" s="126"/>
      <c r="SLO182" s="84"/>
      <c r="SLP182" s="4"/>
      <c r="SLQ182" s="4"/>
      <c r="SLR182" s="4"/>
      <c r="SLS182" s="4"/>
      <c r="SLT182" s="205"/>
      <c r="SLU182" s="70"/>
      <c r="SLV182" s="87"/>
      <c r="SLW182" s="255"/>
      <c r="SLX182" s="126"/>
      <c r="SLY182" s="84"/>
      <c r="SLZ182" s="4"/>
      <c r="SMA182" s="4"/>
      <c r="SMB182" s="4"/>
      <c r="SMC182" s="4"/>
      <c r="SMD182" s="205"/>
      <c r="SME182" s="70"/>
      <c r="SMF182" s="87"/>
      <c r="SMG182" s="255"/>
      <c r="SMH182" s="126"/>
      <c r="SMI182" s="84"/>
      <c r="SMJ182" s="4"/>
      <c r="SMK182" s="4"/>
      <c r="SML182" s="4"/>
      <c r="SMM182" s="4"/>
      <c r="SMN182" s="205"/>
      <c r="SMO182" s="70"/>
      <c r="SMP182" s="87"/>
      <c r="SMQ182" s="255"/>
      <c r="SMR182" s="126"/>
      <c r="SMS182" s="84"/>
      <c r="SMT182" s="4"/>
      <c r="SMU182" s="4"/>
      <c r="SMV182" s="4"/>
      <c r="SMW182" s="4"/>
      <c r="SMX182" s="205"/>
      <c r="SMY182" s="70"/>
      <c r="SMZ182" s="87"/>
      <c r="SNA182" s="255"/>
      <c r="SNB182" s="126"/>
      <c r="SNC182" s="84"/>
      <c r="SND182" s="4"/>
      <c r="SNE182" s="4"/>
      <c r="SNF182" s="4"/>
      <c r="SNG182" s="4"/>
      <c r="SNH182" s="205"/>
      <c r="SNI182" s="70"/>
      <c r="SNJ182" s="87"/>
      <c r="SNK182" s="255"/>
      <c r="SNL182" s="126"/>
      <c r="SNM182" s="84"/>
      <c r="SNN182" s="4"/>
      <c r="SNO182" s="4"/>
      <c r="SNP182" s="4"/>
      <c r="SNQ182" s="4"/>
      <c r="SNR182" s="205"/>
      <c r="SNS182" s="70"/>
      <c r="SNT182" s="87"/>
      <c r="SNU182" s="255"/>
      <c r="SNV182" s="126"/>
      <c r="SNW182" s="84"/>
      <c r="SNX182" s="4"/>
      <c r="SNY182" s="4"/>
      <c r="SNZ182" s="4"/>
      <c r="SOA182" s="4"/>
      <c r="SOB182" s="205"/>
      <c r="SOC182" s="70"/>
      <c r="SOD182" s="87"/>
      <c r="SOE182" s="255"/>
      <c r="SOF182" s="126"/>
      <c r="SOG182" s="84"/>
      <c r="SOH182" s="4"/>
      <c r="SOI182" s="4"/>
      <c r="SOJ182" s="4"/>
      <c r="SOK182" s="4"/>
      <c r="SOL182" s="205"/>
      <c r="SOM182" s="70"/>
      <c r="SON182" s="87"/>
      <c r="SOO182" s="255"/>
      <c r="SOP182" s="126"/>
      <c r="SOQ182" s="84"/>
      <c r="SOR182" s="4"/>
      <c r="SOS182" s="4"/>
      <c r="SOT182" s="4"/>
      <c r="SOU182" s="4"/>
      <c r="SOV182" s="205"/>
      <c r="SOW182" s="70"/>
      <c r="SOX182" s="87"/>
      <c r="SOY182" s="255"/>
      <c r="SOZ182" s="126"/>
      <c r="SPA182" s="84"/>
      <c r="SPB182" s="4"/>
      <c r="SPC182" s="4"/>
      <c r="SPD182" s="4"/>
      <c r="SPE182" s="4"/>
      <c r="SPF182" s="205"/>
      <c r="SPG182" s="70"/>
      <c r="SPH182" s="87"/>
      <c r="SPI182" s="255"/>
      <c r="SPJ182" s="126"/>
      <c r="SPK182" s="84"/>
      <c r="SPL182" s="4"/>
      <c r="SPM182" s="4"/>
      <c r="SPN182" s="4"/>
      <c r="SPO182" s="4"/>
      <c r="SPP182" s="205"/>
      <c r="SPQ182" s="70"/>
      <c r="SPR182" s="87"/>
      <c r="SPS182" s="255"/>
      <c r="SPT182" s="126"/>
      <c r="SPU182" s="84"/>
      <c r="SPV182" s="4"/>
      <c r="SPW182" s="4"/>
      <c r="SPX182" s="4"/>
      <c r="SPY182" s="4"/>
      <c r="SPZ182" s="205"/>
      <c r="SQA182" s="70"/>
      <c r="SQB182" s="87"/>
      <c r="SQC182" s="255"/>
      <c r="SQD182" s="126"/>
      <c r="SQE182" s="84"/>
      <c r="SQF182" s="4"/>
      <c r="SQG182" s="4"/>
      <c r="SQH182" s="4"/>
      <c r="SQI182" s="4"/>
      <c r="SQJ182" s="205"/>
      <c r="SQK182" s="70"/>
      <c r="SQL182" s="87"/>
      <c r="SQM182" s="255"/>
      <c r="SQN182" s="126"/>
      <c r="SQO182" s="84"/>
      <c r="SQP182" s="4"/>
      <c r="SQQ182" s="4"/>
      <c r="SQR182" s="4"/>
      <c r="SQS182" s="4"/>
      <c r="SQT182" s="205"/>
      <c r="SQU182" s="70"/>
      <c r="SQV182" s="87"/>
      <c r="SQW182" s="255"/>
      <c r="SQX182" s="126"/>
      <c r="SQY182" s="84"/>
      <c r="SQZ182" s="4"/>
      <c r="SRA182" s="4"/>
      <c r="SRB182" s="4"/>
      <c r="SRC182" s="4"/>
      <c r="SRD182" s="205"/>
      <c r="SRE182" s="70"/>
      <c r="SRF182" s="87"/>
      <c r="SRG182" s="255"/>
      <c r="SRH182" s="126"/>
      <c r="SRI182" s="84"/>
      <c r="SRJ182" s="4"/>
      <c r="SRK182" s="4"/>
      <c r="SRL182" s="4"/>
      <c r="SRM182" s="4"/>
      <c r="SRN182" s="205"/>
      <c r="SRO182" s="70"/>
      <c r="SRP182" s="87"/>
      <c r="SRQ182" s="255"/>
      <c r="SRR182" s="126"/>
      <c r="SRS182" s="84"/>
      <c r="SRT182" s="4"/>
      <c r="SRU182" s="4"/>
      <c r="SRV182" s="4"/>
      <c r="SRW182" s="4"/>
      <c r="SRX182" s="205"/>
      <c r="SRY182" s="70"/>
      <c r="SRZ182" s="87"/>
      <c r="SSA182" s="255"/>
      <c r="SSB182" s="126"/>
      <c r="SSC182" s="84"/>
      <c r="SSD182" s="4"/>
      <c r="SSE182" s="4"/>
      <c r="SSF182" s="4"/>
      <c r="SSG182" s="4"/>
      <c r="SSH182" s="205"/>
      <c r="SSI182" s="70"/>
      <c r="SSJ182" s="87"/>
      <c r="SSK182" s="255"/>
      <c r="SSL182" s="126"/>
      <c r="SSM182" s="84"/>
      <c r="SSN182" s="4"/>
      <c r="SSO182" s="4"/>
      <c r="SSP182" s="4"/>
      <c r="SSQ182" s="4"/>
      <c r="SSR182" s="205"/>
      <c r="SSS182" s="70"/>
      <c r="SST182" s="87"/>
      <c r="SSU182" s="255"/>
      <c r="SSV182" s="126"/>
      <c r="SSW182" s="84"/>
      <c r="SSX182" s="4"/>
      <c r="SSY182" s="4"/>
      <c r="SSZ182" s="4"/>
      <c r="STA182" s="4"/>
      <c r="STB182" s="205"/>
      <c r="STC182" s="70"/>
      <c r="STD182" s="87"/>
      <c r="STE182" s="255"/>
      <c r="STF182" s="126"/>
      <c r="STG182" s="84"/>
      <c r="STH182" s="4"/>
      <c r="STI182" s="4"/>
      <c r="STJ182" s="4"/>
      <c r="STK182" s="4"/>
      <c r="STL182" s="205"/>
      <c r="STM182" s="70"/>
      <c r="STN182" s="87"/>
      <c r="STO182" s="255"/>
      <c r="STP182" s="126"/>
      <c r="STQ182" s="84"/>
      <c r="STR182" s="4"/>
      <c r="STS182" s="4"/>
      <c r="STT182" s="4"/>
      <c r="STU182" s="4"/>
      <c r="STV182" s="205"/>
      <c r="STW182" s="70"/>
      <c r="STX182" s="87"/>
      <c r="STY182" s="255"/>
      <c r="STZ182" s="126"/>
      <c r="SUA182" s="84"/>
      <c r="SUB182" s="4"/>
      <c r="SUC182" s="4"/>
      <c r="SUD182" s="4"/>
      <c r="SUE182" s="4"/>
      <c r="SUF182" s="205"/>
      <c r="SUG182" s="70"/>
      <c r="SUH182" s="87"/>
      <c r="SUI182" s="255"/>
      <c r="SUJ182" s="126"/>
      <c r="SUK182" s="84"/>
      <c r="SUL182" s="4"/>
      <c r="SUM182" s="4"/>
      <c r="SUN182" s="4"/>
      <c r="SUO182" s="4"/>
      <c r="SUP182" s="205"/>
      <c r="SUQ182" s="70"/>
      <c r="SUR182" s="87"/>
      <c r="SUS182" s="255"/>
      <c r="SUT182" s="126"/>
      <c r="SUU182" s="84"/>
      <c r="SUV182" s="4"/>
      <c r="SUW182" s="4"/>
      <c r="SUX182" s="4"/>
      <c r="SUY182" s="4"/>
      <c r="SUZ182" s="205"/>
      <c r="SVA182" s="70"/>
      <c r="SVB182" s="87"/>
      <c r="SVC182" s="255"/>
      <c r="SVD182" s="126"/>
      <c r="SVE182" s="84"/>
      <c r="SVF182" s="4"/>
      <c r="SVG182" s="4"/>
      <c r="SVH182" s="4"/>
      <c r="SVI182" s="4"/>
      <c r="SVJ182" s="205"/>
      <c r="SVK182" s="70"/>
      <c r="SVL182" s="87"/>
      <c r="SVM182" s="255"/>
      <c r="SVN182" s="126"/>
      <c r="SVO182" s="84"/>
      <c r="SVP182" s="4"/>
      <c r="SVQ182" s="4"/>
      <c r="SVR182" s="4"/>
      <c r="SVS182" s="4"/>
      <c r="SVT182" s="205"/>
      <c r="SVU182" s="70"/>
      <c r="SVV182" s="87"/>
      <c r="SVW182" s="255"/>
      <c r="SVX182" s="126"/>
      <c r="SVY182" s="84"/>
      <c r="SVZ182" s="4"/>
      <c r="SWA182" s="4"/>
      <c r="SWB182" s="4"/>
      <c r="SWC182" s="4"/>
      <c r="SWD182" s="205"/>
      <c r="SWE182" s="70"/>
      <c r="SWF182" s="87"/>
      <c r="SWG182" s="255"/>
      <c r="SWH182" s="126"/>
      <c r="SWI182" s="84"/>
      <c r="SWJ182" s="4"/>
      <c r="SWK182" s="4"/>
      <c r="SWL182" s="4"/>
      <c r="SWM182" s="4"/>
      <c r="SWN182" s="205"/>
      <c r="SWO182" s="70"/>
      <c r="SWP182" s="87"/>
      <c r="SWQ182" s="255"/>
      <c r="SWR182" s="126"/>
      <c r="SWS182" s="84"/>
      <c r="SWT182" s="4"/>
      <c r="SWU182" s="4"/>
      <c r="SWV182" s="4"/>
      <c r="SWW182" s="4"/>
      <c r="SWX182" s="205"/>
      <c r="SWY182" s="70"/>
      <c r="SWZ182" s="87"/>
      <c r="SXA182" s="255"/>
      <c r="SXB182" s="126"/>
      <c r="SXC182" s="84"/>
      <c r="SXD182" s="4"/>
      <c r="SXE182" s="4"/>
      <c r="SXF182" s="4"/>
      <c r="SXG182" s="4"/>
      <c r="SXH182" s="205"/>
      <c r="SXI182" s="70"/>
      <c r="SXJ182" s="87"/>
      <c r="SXK182" s="255"/>
      <c r="SXL182" s="126"/>
      <c r="SXM182" s="84"/>
      <c r="SXN182" s="4"/>
      <c r="SXO182" s="4"/>
      <c r="SXP182" s="4"/>
      <c r="SXQ182" s="4"/>
      <c r="SXR182" s="205"/>
      <c r="SXS182" s="70"/>
      <c r="SXT182" s="87"/>
      <c r="SXU182" s="255"/>
      <c r="SXV182" s="126"/>
      <c r="SXW182" s="84"/>
      <c r="SXX182" s="4"/>
      <c r="SXY182" s="4"/>
      <c r="SXZ182" s="4"/>
      <c r="SYA182" s="4"/>
      <c r="SYB182" s="205"/>
      <c r="SYC182" s="70"/>
      <c r="SYD182" s="87"/>
      <c r="SYE182" s="255"/>
      <c r="SYF182" s="126"/>
      <c r="SYG182" s="84"/>
      <c r="SYH182" s="4"/>
      <c r="SYI182" s="4"/>
      <c r="SYJ182" s="4"/>
      <c r="SYK182" s="4"/>
      <c r="SYL182" s="205"/>
      <c r="SYM182" s="70"/>
      <c r="SYN182" s="87"/>
      <c r="SYO182" s="255"/>
      <c r="SYP182" s="126"/>
      <c r="SYQ182" s="84"/>
      <c r="SYR182" s="4"/>
      <c r="SYS182" s="4"/>
      <c r="SYT182" s="4"/>
      <c r="SYU182" s="4"/>
      <c r="SYV182" s="205"/>
      <c r="SYW182" s="70"/>
      <c r="SYX182" s="87"/>
      <c r="SYY182" s="255"/>
      <c r="SYZ182" s="126"/>
      <c r="SZA182" s="84"/>
      <c r="SZB182" s="4"/>
      <c r="SZC182" s="4"/>
      <c r="SZD182" s="4"/>
      <c r="SZE182" s="4"/>
      <c r="SZF182" s="205"/>
      <c r="SZG182" s="70"/>
      <c r="SZH182" s="87"/>
      <c r="SZI182" s="255"/>
      <c r="SZJ182" s="126"/>
      <c r="SZK182" s="84"/>
      <c r="SZL182" s="4"/>
      <c r="SZM182" s="4"/>
      <c r="SZN182" s="4"/>
      <c r="SZO182" s="4"/>
      <c r="SZP182" s="205"/>
      <c r="SZQ182" s="70"/>
      <c r="SZR182" s="87"/>
      <c r="SZS182" s="255"/>
      <c r="SZT182" s="126"/>
      <c r="SZU182" s="84"/>
      <c r="SZV182" s="4"/>
      <c r="SZW182" s="4"/>
      <c r="SZX182" s="4"/>
      <c r="SZY182" s="4"/>
      <c r="SZZ182" s="205"/>
      <c r="TAA182" s="70"/>
      <c r="TAB182" s="87"/>
      <c r="TAC182" s="255"/>
      <c r="TAD182" s="126"/>
      <c r="TAE182" s="84"/>
      <c r="TAF182" s="4"/>
      <c r="TAG182" s="4"/>
      <c r="TAH182" s="4"/>
      <c r="TAI182" s="4"/>
      <c r="TAJ182" s="205"/>
      <c r="TAK182" s="70"/>
      <c r="TAL182" s="87"/>
      <c r="TAM182" s="255"/>
      <c r="TAN182" s="126"/>
      <c r="TAO182" s="84"/>
      <c r="TAP182" s="4"/>
      <c r="TAQ182" s="4"/>
      <c r="TAR182" s="4"/>
      <c r="TAS182" s="4"/>
      <c r="TAT182" s="205"/>
      <c r="TAU182" s="70"/>
      <c r="TAV182" s="87"/>
      <c r="TAW182" s="255"/>
      <c r="TAX182" s="126"/>
      <c r="TAY182" s="84"/>
      <c r="TAZ182" s="4"/>
      <c r="TBA182" s="4"/>
      <c r="TBB182" s="4"/>
      <c r="TBC182" s="4"/>
      <c r="TBD182" s="205"/>
      <c r="TBE182" s="70"/>
      <c r="TBF182" s="87"/>
      <c r="TBG182" s="255"/>
      <c r="TBH182" s="126"/>
      <c r="TBI182" s="84"/>
      <c r="TBJ182" s="4"/>
      <c r="TBK182" s="4"/>
      <c r="TBL182" s="4"/>
      <c r="TBM182" s="4"/>
      <c r="TBN182" s="205"/>
      <c r="TBO182" s="70"/>
      <c r="TBP182" s="87"/>
      <c r="TBQ182" s="255"/>
      <c r="TBR182" s="126"/>
      <c r="TBS182" s="84"/>
      <c r="TBT182" s="4"/>
      <c r="TBU182" s="4"/>
      <c r="TBV182" s="4"/>
      <c r="TBW182" s="4"/>
      <c r="TBX182" s="205"/>
      <c r="TBY182" s="70"/>
      <c r="TBZ182" s="87"/>
      <c r="TCA182" s="255"/>
      <c r="TCB182" s="126"/>
      <c r="TCC182" s="84"/>
      <c r="TCD182" s="4"/>
      <c r="TCE182" s="4"/>
      <c r="TCF182" s="4"/>
      <c r="TCG182" s="4"/>
      <c r="TCH182" s="205"/>
      <c r="TCI182" s="70"/>
      <c r="TCJ182" s="87"/>
      <c r="TCK182" s="255"/>
      <c r="TCL182" s="126"/>
      <c r="TCM182" s="84"/>
      <c r="TCN182" s="4"/>
      <c r="TCO182" s="4"/>
      <c r="TCP182" s="4"/>
      <c r="TCQ182" s="4"/>
      <c r="TCR182" s="205"/>
      <c r="TCS182" s="70"/>
      <c r="TCT182" s="87"/>
      <c r="TCU182" s="255"/>
      <c r="TCV182" s="126"/>
      <c r="TCW182" s="84"/>
      <c r="TCX182" s="4"/>
      <c r="TCY182" s="4"/>
      <c r="TCZ182" s="4"/>
      <c r="TDA182" s="4"/>
      <c r="TDB182" s="205"/>
      <c r="TDC182" s="70"/>
      <c r="TDD182" s="87"/>
      <c r="TDE182" s="255"/>
      <c r="TDF182" s="126"/>
      <c r="TDG182" s="84"/>
      <c r="TDH182" s="4"/>
      <c r="TDI182" s="4"/>
      <c r="TDJ182" s="4"/>
      <c r="TDK182" s="4"/>
      <c r="TDL182" s="205"/>
      <c r="TDM182" s="70"/>
      <c r="TDN182" s="87"/>
      <c r="TDO182" s="255"/>
      <c r="TDP182" s="126"/>
      <c r="TDQ182" s="84"/>
      <c r="TDR182" s="4"/>
      <c r="TDS182" s="4"/>
      <c r="TDT182" s="4"/>
      <c r="TDU182" s="4"/>
      <c r="TDV182" s="205"/>
      <c r="TDW182" s="70"/>
      <c r="TDX182" s="87"/>
      <c r="TDY182" s="255"/>
      <c r="TDZ182" s="126"/>
      <c r="TEA182" s="84"/>
      <c r="TEB182" s="4"/>
      <c r="TEC182" s="4"/>
      <c r="TED182" s="4"/>
      <c r="TEE182" s="4"/>
      <c r="TEF182" s="205"/>
      <c r="TEG182" s="70"/>
      <c r="TEH182" s="87"/>
      <c r="TEI182" s="255"/>
      <c r="TEJ182" s="126"/>
      <c r="TEK182" s="84"/>
      <c r="TEL182" s="4"/>
      <c r="TEM182" s="4"/>
      <c r="TEN182" s="4"/>
      <c r="TEO182" s="4"/>
      <c r="TEP182" s="205"/>
      <c r="TEQ182" s="70"/>
      <c r="TER182" s="87"/>
      <c r="TES182" s="255"/>
      <c r="TET182" s="126"/>
      <c r="TEU182" s="84"/>
      <c r="TEV182" s="4"/>
      <c r="TEW182" s="4"/>
      <c r="TEX182" s="4"/>
      <c r="TEY182" s="4"/>
      <c r="TEZ182" s="205"/>
      <c r="TFA182" s="70"/>
      <c r="TFB182" s="87"/>
      <c r="TFC182" s="255"/>
      <c r="TFD182" s="126"/>
      <c r="TFE182" s="84"/>
      <c r="TFF182" s="4"/>
      <c r="TFG182" s="4"/>
      <c r="TFH182" s="4"/>
      <c r="TFI182" s="4"/>
      <c r="TFJ182" s="205"/>
      <c r="TFK182" s="70"/>
      <c r="TFL182" s="87"/>
      <c r="TFM182" s="255"/>
      <c r="TFN182" s="126"/>
      <c r="TFO182" s="84"/>
      <c r="TFP182" s="4"/>
      <c r="TFQ182" s="4"/>
      <c r="TFR182" s="4"/>
      <c r="TFS182" s="4"/>
      <c r="TFT182" s="205"/>
      <c r="TFU182" s="70"/>
      <c r="TFV182" s="87"/>
      <c r="TFW182" s="255"/>
      <c r="TFX182" s="126"/>
      <c r="TFY182" s="84"/>
      <c r="TFZ182" s="4"/>
      <c r="TGA182" s="4"/>
      <c r="TGB182" s="4"/>
      <c r="TGC182" s="4"/>
      <c r="TGD182" s="205"/>
      <c r="TGE182" s="70"/>
      <c r="TGF182" s="87"/>
      <c r="TGG182" s="255"/>
      <c r="TGH182" s="126"/>
      <c r="TGI182" s="84"/>
      <c r="TGJ182" s="4"/>
      <c r="TGK182" s="4"/>
      <c r="TGL182" s="4"/>
      <c r="TGM182" s="4"/>
      <c r="TGN182" s="205"/>
      <c r="TGO182" s="70"/>
      <c r="TGP182" s="87"/>
      <c r="TGQ182" s="255"/>
      <c r="TGR182" s="126"/>
      <c r="TGS182" s="84"/>
      <c r="TGT182" s="4"/>
      <c r="TGU182" s="4"/>
      <c r="TGV182" s="4"/>
      <c r="TGW182" s="4"/>
      <c r="TGX182" s="205"/>
      <c r="TGY182" s="70"/>
      <c r="TGZ182" s="87"/>
      <c r="THA182" s="255"/>
      <c r="THB182" s="126"/>
      <c r="THC182" s="84"/>
      <c r="THD182" s="4"/>
      <c r="THE182" s="4"/>
      <c r="THF182" s="4"/>
      <c r="THG182" s="4"/>
      <c r="THH182" s="205"/>
      <c r="THI182" s="70"/>
      <c r="THJ182" s="87"/>
      <c r="THK182" s="255"/>
      <c r="THL182" s="126"/>
      <c r="THM182" s="84"/>
      <c r="THN182" s="4"/>
      <c r="THO182" s="4"/>
      <c r="THP182" s="4"/>
      <c r="THQ182" s="4"/>
      <c r="THR182" s="205"/>
      <c r="THS182" s="70"/>
      <c r="THT182" s="87"/>
      <c r="THU182" s="255"/>
      <c r="THV182" s="126"/>
      <c r="THW182" s="84"/>
      <c r="THX182" s="4"/>
      <c r="THY182" s="4"/>
      <c r="THZ182" s="4"/>
      <c r="TIA182" s="4"/>
      <c r="TIB182" s="205"/>
      <c r="TIC182" s="70"/>
      <c r="TID182" s="87"/>
      <c r="TIE182" s="255"/>
      <c r="TIF182" s="126"/>
      <c r="TIG182" s="84"/>
      <c r="TIH182" s="4"/>
      <c r="TII182" s="4"/>
      <c r="TIJ182" s="4"/>
      <c r="TIK182" s="4"/>
      <c r="TIL182" s="205"/>
      <c r="TIM182" s="70"/>
      <c r="TIN182" s="87"/>
      <c r="TIO182" s="255"/>
      <c r="TIP182" s="126"/>
      <c r="TIQ182" s="84"/>
      <c r="TIR182" s="4"/>
      <c r="TIS182" s="4"/>
      <c r="TIT182" s="4"/>
      <c r="TIU182" s="4"/>
      <c r="TIV182" s="205"/>
      <c r="TIW182" s="70"/>
      <c r="TIX182" s="87"/>
      <c r="TIY182" s="255"/>
      <c r="TIZ182" s="126"/>
      <c r="TJA182" s="84"/>
      <c r="TJB182" s="4"/>
      <c r="TJC182" s="4"/>
      <c r="TJD182" s="4"/>
      <c r="TJE182" s="4"/>
      <c r="TJF182" s="205"/>
      <c r="TJG182" s="70"/>
      <c r="TJH182" s="87"/>
      <c r="TJI182" s="255"/>
      <c r="TJJ182" s="126"/>
      <c r="TJK182" s="84"/>
      <c r="TJL182" s="4"/>
      <c r="TJM182" s="4"/>
      <c r="TJN182" s="4"/>
      <c r="TJO182" s="4"/>
      <c r="TJP182" s="205"/>
      <c r="TJQ182" s="70"/>
      <c r="TJR182" s="87"/>
      <c r="TJS182" s="255"/>
      <c r="TJT182" s="126"/>
      <c r="TJU182" s="84"/>
      <c r="TJV182" s="4"/>
      <c r="TJW182" s="4"/>
      <c r="TJX182" s="4"/>
      <c r="TJY182" s="4"/>
      <c r="TJZ182" s="205"/>
      <c r="TKA182" s="70"/>
      <c r="TKB182" s="87"/>
      <c r="TKC182" s="255"/>
      <c r="TKD182" s="126"/>
      <c r="TKE182" s="84"/>
      <c r="TKF182" s="4"/>
      <c r="TKG182" s="4"/>
      <c r="TKH182" s="4"/>
      <c r="TKI182" s="4"/>
      <c r="TKJ182" s="205"/>
      <c r="TKK182" s="70"/>
      <c r="TKL182" s="87"/>
      <c r="TKM182" s="255"/>
      <c r="TKN182" s="126"/>
      <c r="TKO182" s="84"/>
      <c r="TKP182" s="4"/>
      <c r="TKQ182" s="4"/>
      <c r="TKR182" s="4"/>
      <c r="TKS182" s="4"/>
      <c r="TKT182" s="205"/>
      <c r="TKU182" s="70"/>
      <c r="TKV182" s="87"/>
      <c r="TKW182" s="255"/>
      <c r="TKX182" s="126"/>
      <c r="TKY182" s="84"/>
      <c r="TKZ182" s="4"/>
      <c r="TLA182" s="4"/>
      <c r="TLB182" s="4"/>
      <c r="TLC182" s="4"/>
      <c r="TLD182" s="205"/>
      <c r="TLE182" s="70"/>
      <c r="TLF182" s="87"/>
      <c r="TLG182" s="255"/>
      <c r="TLH182" s="126"/>
      <c r="TLI182" s="84"/>
      <c r="TLJ182" s="4"/>
      <c r="TLK182" s="4"/>
      <c r="TLL182" s="4"/>
      <c r="TLM182" s="4"/>
      <c r="TLN182" s="205"/>
      <c r="TLO182" s="70"/>
      <c r="TLP182" s="87"/>
      <c r="TLQ182" s="255"/>
      <c r="TLR182" s="126"/>
      <c r="TLS182" s="84"/>
      <c r="TLT182" s="4"/>
      <c r="TLU182" s="4"/>
      <c r="TLV182" s="4"/>
      <c r="TLW182" s="4"/>
      <c r="TLX182" s="205"/>
      <c r="TLY182" s="70"/>
      <c r="TLZ182" s="87"/>
      <c r="TMA182" s="255"/>
      <c r="TMB182" s="126"/>
      <c r="TMC182" s="84"/>
      <c r="TMD182" s="4"/>
      <c r="TME182" s="4"/>
      <c r="TMF182" s="4"/>
      <c r="TMG182" s="4"/>
      <c r="TMH182" s="205"/>
      <c r="TMI182" s="70"/>
      <c r="TMJ182" s="87"/>
      <c r="TMK182" s="255"/>
      <c r="TML182" s="126"/>
      <c r="TMM182" s="84"/>
      <c r="TMN182" s="4"/>
      <c r="TMO182" s="4"/>
      <c r="TMP182" s="4"/>
      <c r="TMQ182" s="4"/>
      <c r="TMR182" s="205"/>
      <c r="TMS182" s="70"/>
      <c r="TMT182" s="87"/>
      <c r="TMU182" s="255"/>
      <c r="TMV182" s="126"/>
      <c r="TMW182" s="84"/>
      <c r="TMX182" s="4"/>
      <c r="TMY182" s="4"/>
      <c r="TMZ182" s="4"/>
      <c r="TNA182" s="4"/>
      <c r="TNB182" s="205"/>
      <c r="TNC182" s="70"/>
      <c r="TND182" s="87"/>
      <c r="TNE182" s="255"/>
      <c r="TNF182" s="126"/>
      <c r="TNG182" s="84"/>
      <c r="TNH182" s="4"/>
      <c r="TNI182" s="4"/>
      <c r="TNJ182" s="4"/>
      <c r="TNK182" s="4"/>
      <c r="TNL182" s="205"/>
      <c r="TNM182" s="70"/>
      <c r="TNN182" s="87"/>
      <c r="TNO182" s="255"/>
      <c r="TNP182" s="126"/>
      <c r="TNQ182" s="84"/>
      <c r="TNR182" s="4"/>
      <c r="TNS182" s="4"/>
      <c r="TNT182" s="4"/>
      <c r="TNU182" s="4"/>
      <c r="TNV182" s="205"/>
      <c r="TNW182" s="70"/>
      <c r="TNX182" s="87"/>
      <c r="TNY182" s="255"/>
      <c r="TNZ182" s="126"/>
      <c r="TOA182" s="84"/>
      <c r="TOB182" s="4"/>
      <c r="TOC182" s="4"/>
      <c r="TOD182" s="4"/>
      <c r="TOE182" s="4"/>
      <c r="TOF182" s="205"/>
      <c r="TOG182" s="70"/>
      <c r="TOH182" s="87"/>
      <c r="TOI182" s="255"/>
      <c r="TOJ182" s="126"/>
      <c r="TOK182" s="84"/>
      <c r="TOL182" s="4"/>
      <c r="TOM182" s="4"/>
      <c r="TON182" s="4"/>
      <c r="TOO182" s="4"/>
      <c r="TOP182" s="205"/>
      <c r="TOQ182" s="70"/>
      <c r="TOR182" s="87"/>
      <c r="TOS182" s="255"/>
      <c r="TOT182" s="126"/>
      <c r="TOU182" s="84"/>
      <c r="TOV182" s="4"/>
      <c r="TOW182" s="4"/>
      <c r="TOX182" s="4"/>
      <c r="TOY182" s="4"/>
      <c r="TOZ182" s="205"/>
      <c r="TPA182" s="70"/>
      <c r="TPB182" s="87"/>
      <c r="TPC182" s="255"/>
      <c r="TPD182" s="126"/>
      <c r="TPE182" s="84"/>
      <c r="TPF182" s="4"/>
      <c r="TPG182" s="4"/>
      <c r="TPH182" s="4"/>
      <c r="TPI182" s="4"/>
      <c r="TPJ182" s="205"/>
      <c r="TPK182" s="70"/>
      <c r="TPL182" s="87"/>
      <c r="TPM182" s="255"/>
      <c r="TPN182" s="126"/>
      <c r="TPO182" s="84"/>
      <c r="TPP182" s="4"/>
      <c r="TPQ182" s="4"/>
      <c r="TPR182" s="4"/>
      <c r="TPS182" s="4"/>
      <c r="TPT182" s="205"/>
      <c r="TPU182" s="70"/>
      <c r="TPV182" s="87"/>
      <c r="TPW182" s="255"/>
      <c r="TPX182" s="126"/>
      <c r="TPY182" s="84"/>
      <c r="TPZ182" s="4"/>
      <c r="TQA182" s="4"/>
      <c r="TQB182" s="4"/>
      <c r="TQC182" s="4"/>
      <c r="TQD182" s="205"/>
      <c r="TQE182" s="70"/>
      <c r="TQF182" s="87"/>
      <c r="TQG182" s="255"/>
      <c r="TQH182" s="126"/>
      <c r="TQI182" s="84"/>
      <c r="TQJ182" s="4"/>
      <c r="TQK182" s="4"/>
      <c r="TQL182" s="4"/>
      <c r="TQM182" s="4"/>
      <c r="TQN182" s="205"/>
      <c r="TQO182" s="70"/>
      <c r="TQP182" s="87"/>
      <c r="TQQ182" s="255"/>
      <c r="TQR182" s="126"/>
      <c r="TQS182" s="84"/>
      <c r="TQT182" s="4"/>
      <c r="TQU182" s="4"/>
      <c r="TQV182" s="4"/>
      <c r="TQW182" s="4"/>
      <c r="TQX182" s="205"/>
      <c r="TQY182" s="70"/>
      <c r="TQZ182" s="87"/>
      <c r="TRA182" s="255"/>
      <c r="TRB182" s="126"/>
      <c r="TRC182" s="84"/>
      <c r="TRD182" s="4"/>
      <c r="TRE182" s="4"/>
      <c r="TRF182" s="4"/>
      <c r="TRG182" s="4"/>
      <c r="TRH182" s="205"/>
      <c r="TRI182" s="70"/>
      <c r="TRJ182" s="87"/>
      <c r="TRK182" s="255"/>
      <c r="TRL182" s="126"/>
      <c r="TRM182" s="84"/>
      <c r="TRN182" s="4"/>
      <c r="TRO182" s="4"/>
      <c r="TRP182" s="4"/>
      <c r="TRQ182" s="4"/>
      <c r="TRR182" s="205"/>
      <c r="TRS182" s="70"/>
      <c r="TRT182" s="87"/>
      <c r="TRU182" s="255"/>
      <c r="TRV182" s="126"/>
      <c r="TRW182" s="84"/>
      <c r="TRX182" s="4"/>
      <c r="TRY182" s="4"/>
      <c r="TRZ182" s="4"/>
      <c r="TSA182" s="4"/>
      <c r="TSB182" s="205"/>
      <c r="TSC182" s="70"/>
      <c r="TSD182" s="87"/>
      <c r="TSE182" s="255"/>
      <c r="TSF182" s="126"/>
      <c r="TSG182" s="84"/>
      <c r="TSH182" s="4"/>
      <c r="TSI182" s="4"/>
      <c r="TSJ182" s="4"/>
      <c r="TSK182" s="4"/>
      <c r="TSL182" s="205"/>
      <c r="TSM182" s="70"/>
      <c r="TSN182" s="87"/>
      <c r="TSO182" s="255"/>
      <c r="TSP182" s="126"/>
      <c r="TSQ182" s="84"/>
      <c r="TSR182" s="4"/>
      <c r="TSS182" s="4"/>
      <c r="TST182" s="4"/>
      <c r="TSU182" s="4"/>
      <c r="TSV182" s="205"/>
      <c r="TSW182" s="70"/>
      <c r="TSX182" s="87"/>
      <c r="TSY182" s="255"/>
      <c r="TSZ182" s="126"/>
      <c r="TTA182" s="84"/>
      <c r="TTB182" s="4"/>
      <c r="TTC182" s="4"/>
      <c r="TTD182" s="4"/>
      <c r="TTE182" s="4"/>
      <c r="TTF182" s="205"/>
      <c r="TTG182" s="70"/>
      <c r="TTH182" s="87"/>
      <c r="TTI182" s="255"/>
      <c r="TTJ182" s="126"/>
      <c r="TTK182" s="84"/>
      <c r="TTL182" s="4"/>
      <c r="TTM182" s="4"/>
      <c r="TTN182" s="4"/>
      <c r="TTO182" s="4"/>
      <c r="TTP182" s="205"/>
      <c r="TTQ182" s="70"/>
      <c r="TTR182" s="87"/>
      <c r="TTS182" s="255"/>
      <c r="TTT182" s="126"/>
      <c r="TTU182" s="84"/>
      <c r="TTV182" s="4"/>
      <c r="TTW182" s="4"/>
      <c r="TTX182" s="4"/>
      <c r="TTY182" s="4"/>
      <c r="TTZ182" s="205"/>
      <c r="TUA182" s="70"/>
      <c r="TUB182" s="87"/>
      <c r="TUC182" s="255"/>
      <c r="TUD182" s="126"/>
      <c r="TUE182" s="84"/>
      <c r="TUF182" s="4"/>
      <c r="TUG182" s="4"/>
      <c r="TUH182" s="4"/>
      <c r="TUI182" s="4"/>
      <c r="TUJ182" s="205"/>
      <c r="TUK182" s="70"/>
      <c r="TUL182" s="87"/>
      <c r="TUM182" s="255"/>
      <c r="TUN182" s="126"/>
      <c r="TUO182" s="84"/>
      <c r="TUP182" s="4"/>
      <c r="TUQ182" s="4"/>
      <c r="TUR182" s="4"/>
      <c r="TUS182" s="4"/>
      <c r="TUT182" s="205"/>
      <c r="TUU182" s="70"/>
      <c r="TUV182" s="87"/>
      <c r="TUW182" s="255"/>
      <c r="TUX182" s="126"/>
      <c r="TUY182" s="84"/>
      <c r="TUZ182" s="4"/>
      <c r="TVA182" s="4"/>
      <c r="TVB182" s="4"/>
      <c r="TVC182" s="4"/>
      <c r="TVD182" s="205"/>
      <c r="TVE182" s="70"/>
      <c r="TVF182" s="87"/>
      <c r="TVG182" s="255"/>
      <c r="TVH182" s="126"/>
      <c r="TVI182" s="84"/>
      <c r="TVJ182" s="4"/>
      <c r="TVK182" s="4"/>
      <c r="TVL182" s="4"/>
      <c r="TVM182" s="4"/>
      <c r="TVN182" s="205"/>
      <c r="TVO182" s="70"/>
      <c r="TVP182" s="87"/>
      <c r="TVQ182" s="255"/>
      <c r="TVR182" s="126"/>
      <c r="TVS182" s="84"/>
      <c r="TVT182" s="4"/>
      <c r="TVU182" s="4"/>
      <c r="TVV182" s="4"/>
      <c r="TVW182" s="4"/>
      <c r="TVX182" s="205"/>
      <c r="TVY182" s="70"/>
      <c r="TVZ182" s="87"/>
      <c r="TWA182" s="255"/>
      <c r="TWB182" s="126"/>
      <c r="TWC182" s="84"/>
      <c r="TWD182" s="4"/>
      <c r="TWE182" s="4"/>
      <c r="TWF182" s="4"/>
      <c r="TWG182" s="4"/>
      <c r="TWH182" s="205"/>
      <c r="TWI182" s="70"/>
      <c r="TWJ182" s="87"/>
      <c r="TWK182" s="255"/>
      <c r="TWL182" s="126"/>
      <c r="TWM182" s="84"/>
      <c r="TWN182" s="4"/>
      <c r="TWO182" s="4"/>
      <c r="TWP182" s="4"/>
      <c r="TWQ182" s="4"/>
      <c r="TWR182" s="205"/>
      <c r="TWS182" s="70"/>
      <c r="TWT182" s="87"/>
      <c r="TWU182" s="255"/>
      <c r="TWV182" s="126"/>
      <c r="TWW182" s="84"/>
      <c r="TWX182" s="4"/>
      <c r="TWY182" s="4"/>
      <c r="TWZ182" s="4"/>
      <c r="TXA182" s="4"/>
      <c r="TXB182" s="205"/>
      <c r="TXC182" s="70"/>
      <c r="TXD182" s="87"/>
      <c r="TXE182" s="255"/>
      <c r="TXF182" s="126"/>
      <c r="TXG182" s="84"/>
      <c r="TXH182" s="4"/>
      <c r="TXI182" s="4"/>
      <c r="TXJ182" s="4"/>
      <c r="TXK182" s="4"/>
      <c r="TXL182" s="205"/>
      <c r="TXM182" s="70"/>
      <c r="TXN182" s="87"/>
      <c r="TXO182" s="255"/>
      <c r="TXP182" s="126"/>
      <c r="TXQ182" s="84"/>
      <c r="TXR182" s="4"/>
      <c r="TXS182" s="4"/>
      <c r="TXT182" s="4"/>
      <c r="TXU182" s="4"/>
      <c r="TXV182" s="205"/>
      <c r="TXW182" s="70"/>
      <c r="TXX182" s="87"/>
      <c r="TXY182" s="255"/>
      <c r="TXZ182" s="126"/>
      <c r="TYA182" s="84"/>
      <c r="TYB182" s="4"/>
      <c r="TYC182" s="4"/>
      <c r="TYD182" s="4"/>
      <c r="TYE182" s="4"/>
      <c r="TYF182" s="205"/>
      <c r="TYG182" s="70"/>
      <c r="TYH182" s="87"/>
      <c r="TYI182" s="255"/>
      <c r="TYJ182" s="126"/>
      <c r="TYK182" s="84"/>
      <c r="TYL182" s="4"/>
      <c r="TYM182" s="4"/>
      <c r="TYN182" s="4"/>
      <c r="TYO182" s="4"/>
      <c r="TYP182" s="205"/>
      <c r="TYQ182" s="70"/>
      <c r="TYR182" s="87"/>
      <c r="TYS182" s="255"/>
      <c r="TYT182" s="126"/>
      <c r="TYU182" s="84"/>
      <c r="TYV182" s="4"/>
      <c r="TYW182" s="4"/>
      <c r="TYX182" s="4"/>
      <c r="TYY182" s="4"/>
      <c r="TYZ182" s="205"/>
      <c r="TZA182" s="70"/>
      <c r="TZB182" s="87"/>
      <c r="TZC182" s="255"/>
      <c r="TZD182" s="126"/>
      <c r="TZE182" s="84"/>
      <c r="TZF182" s="4"/>
      <c r="TZG182" s="4"/>
      <c r="TZH182" s="4"/>
      <c r="TZI182" s="4"/>
      <c r="TZJ182" s="205"/>
      <c r="TZK182" s="70"/>
      <c r="TZL182" s="87"/>
      <c r="TZM182" s="255"/>
      <c r="TZN182" s="126"/>
      <c r="TZO182" s="84"/>
      <c r="TZP182" s="4"/>
      <c r="TZQ182" s="4"/>
      <c r="TZR182" s="4"/>
      <c r="TZS182" s="4"/>
      <c r="TZT182" s="205"/>
      <c r="TZU182" s="70"/>
      <c r="TZV182" s="87"/>
      <c r="TZW182" s="255"/>
      <c r="TZX182" s="126"/>
      <c r="TZY182" s="84"/>
      <c r="TZZ182" s="4"/>
      <c r="UAA182" s="4"/>
      <c r="UAB182" s="4"/>
      <c r="UAC182" s="4"/>
      <c r="UAD182" s="205"/>
      <c r="UAE182" s="70"/>
      <c r="UAF182" s="87"/>
      <c r="UAG182" s="255"/>
      <c r="UAH182" s="126"/>
      <c r="UAI182" s="84"/>
      <c r="UAJ182" s="4"/>
      <c r="UAK182" s="4"/>
      <c r="UAL182" s="4"/>
      <c r="UAM182" s="4"/>
      <c r="UAN182" s="205"/>
      <c r="UAO182" s="70"/>
      <c r="UAP182" s="87"/>
      <c r="UAQ182" s="255"/>
      <c r="UAR182" s="126"/>
      <c r="UAS182" s="84"/>
      <c r="UAT182" s="4"/>
      <c r="UAU182" s="4"/>
      <c r="UAV182" s="4"/>
      <c r="UAW182" s="4"/>
      <c r="UAX182" s="205"/>
      <c r="UAY182" s="70"/>
      <c r="UAZ182" s="87"/>
      <c r="UBA182" s="255"/>
      <c r="UBB182" s="126"/>
      <c r="UBC182" s="84"/>
      <c r="UBD182" s="4"/>
      <c r="UBE182" s="4"/>
      <c r="UBF182" s="4"/>
      <c r="UBG182" s="4"/>
      <c r="UBH182" s="205"/>
      <c r="UBI182" s="70"/>
      <c r="UBJ182" s="87"/>
      <c r="UBK182" s="255"/>
      <c r="UBL182" s="126"/>
      <c r="UBM182" s="84"/>
      <c r="UBN182" s="4"/>
      <c r="UBO182" s="4"/>
      <c r="UBP182" s="4"/>
      <c r="UBQ182" s="4"/>
      <c r="UBR182" s="205"/>
      <c r="UBS182" s="70"/>
      <c r="UBT182" s="87"/>
      <c r="UBU182" s="255"/>
      <c r="UBV182" s="126"/>
      <c r="UBW182" s="84"/>
      <c r="UBX182" s="4"/>
      <c r="UBY182" s="4"/>
      <c r="UBZ182" s="4"/>
      <c r="UCA182" s="4"/>
      <c r="UCB182" s="205"/>
      <c r="UCC182" s="70"/>
      <c r="UCD182" s="87"/>
      <c r="UCE182" s="255"/>
      <c r="UCF182" s="126"/>
      <c r="UCG182" s="84"/>
      <c r="UCH182" s="4"/>
      <c r="UCI182" s="4"/>
      <c r="UCJ182" s="4"/>
      <c r="UCK182" s="4"/>
      <c r="UCL182" s="205"/>
      <c r="UCM182" s="70"/>
      <c r="UCN182" s="87"/>
      <c r="UCO182" s="255"/>
      <c r="UCP182" s="126"/>
      <c r="UCQ182" s="84"/>
      <c r="UCR182" s="4"/>
      <c r="UCS182" s="4"/>
      <c r="UCT182" s="4"/>
      <c r="UCU182" s="4"/>
      <c r="UCV182" s="205"/>
      <c r="UCW182" s="70"/>
      <c r="UCX182" s="87"/>
      <c r="UCY182" s="255"/>
      <c r="UCZ182" s="126"/>
      <c r="UDA182" s="84"/>
      <c r="UDB182" s="4"/>
      <c r="UDC182" s="4"/>
      <c r="UDD182" s="4"/>
      <c r="UDE182" s="4"/>
      <c r="UDF182" s="205"/>
      <c r="UDG182" s="70"/>
      <c r="UDH182" s="87"/>
      <c r="UDI182" s="255"/>
      <c r="UDJ182" s="126"/>
      <c r="UDK182" s="84"/>
      <c r="UDL182" s="4"/>
      <c r="UDM182" s="4"/>
      <c r="UDN182" s="4"/>
      <c r="UDO182" s="4"/>
      <c r="UDP182" s="205"/>
      <c r="UDQ182" s="70"/>
      <c r="UDR182" s="87"/>
      <c r="UDS182" s="255"/>
      <c r="UDT182" s="126"/>
      <c r="UDU182" s="84"/>
      <c r="UDV182" s="4"/>
      <c r="UDW182" s="4"/>
      <c r="UDX182" s="4"/>
      <c r="UDY182" s="4"/>
      <c r="UDZ182" s="205"/>
      <c r="UEA182" s="70"/>
      <c r="UEB182" s="87"/>
      <c r="UEC182" s="255"/>
      <c r="UED182" s="126"/>
      <c r="UEE182" s="84"/>
      <c r="UEF182" s="4"/>
      <c r="UEG182" s="4"/>
      <c r="UEH182" s="4"/>
      <c r="UEI182" s="4"/>
      <c r="UEJ182" s="205"/>
      <c r="UEK182" s="70"/>
      <c r="UEL182" s="87"/>
      <c r="UEM182" s="255"/>
      <c r="UEN182" s="126"/>
      <c r="UEO182" s="84"/>
      <c r="UEP182" s="4"/>
      <c r="UEQ182" s="4"/>
      <c r="UER182" s="4"/>
      <c r="UES182" s="4"/>
      <c r="UET182" s="205"/>
      <c r="UEU182" s="70"/>
      <c r="UEV182" s="87"/>
      <c r="UEW182" s="255"/>
      <c r="UEX182" s="126"/>
      <c r="UEY182" s="84"/>
      <c r="UEZ182" s="4"/>
      <c r="UFA182" s="4"/>
      <c r="UFB182" s="4"/>
      <c r="UFC182" s="4"/>
      <c r="UFD182" s="205"/>
      <c r="UFE182" s="70"/>
      <c r="UFF182" s="87"/>
      <c r="UFG182" s="255"/>
      <c r="UFH182" s="126"/>
      <c r="UFI182" s="84"/>
      <c r="UFJ182" s="4"/>
      <c r="UFK182" s="4"/>
      <c r="UFL182" s="4"/>
      <c r="UFM182" s="4"/>
      <c r="UFN182" s="205"/>
      <c r="UFO182" s="70"/>
      <c r="UFP182" s="87"/>
      <c r="UFQ182" s="255"/>
      <c r="UFR182" s="126"/>
      <c r="UFS182" s="84"/>
      <c r="UFT182" s="4"/>
      <c r="UFU182" s="4"/>
      <c r="UFV182" s="4"/>
      <c r="UFW182" s="4"/>
      <c r="UFX182" s="205"/>
      <c r="UFY182" s="70"/>
      <c r="UFZ182" s="87"/>
      <c r="UGA182" s="255"/>
      <c r="UGB182" s="126"/>
      <c r="UGC182" s="84"/>
      <c r="UGD182" s="4"/>
      <c r="UGE182" s="4"/>
      <c r="UGF182" s="4"/>
      <c r="UGG182" s="4"/>
      <c r="UGH182" s="205"/>
      <c r="UGI182" s="70"/>
      <c r="UGJ182" s="87"/>
      <c r="UGK182" s="255"/>
      <c r="UGL182" s="126"/>
      <c r="UGM182" s="84"/>
      <c r="UGN182" s="4"/>
      <c r="UGO182" s="4"/>
      <c r="UGP182" s="4"/>
      <c r="UGQ182" s="4"/>
      <c r="UGR182" s="205"/>
      <c r="UGS182" s="70"/>
      <c r="UGT182" s="87"/>
      <c r="UGU182" s="255"/>
      <c r="UGV182" s="126"/>
      <c r="UGW182" s="84"/>
      <c r="UGX182" s="4"/>
      <c r="UGY182" s="4"/>
      <c r="UGZ182" s="4"/>
      <c r="UHA182" s="4"/>
      <c r="UHB182" s="205"/>
      <c r="UHC182" s="70"/>
      <c r="UHD182" s="87"/>
      <c r="UHE182" s="255"/>
      <c r="UHF182" s="126"/>
      <c r="UHG182" s="84"/>
      <c r="UHH182" s="4"/>
      <c r="UHI182" s="4"/>
      <c r="UHJ182" s="4"/>
      <c r="UHK182" s="4"/>
      <c r="UHL182" s="205"/>
      <c r="UHM182" s="70"/>
      <c r="UHN182" s="87"/>
      <c r="UHO182" s="255"/>
      <c r="UHP182" s="126"/>
      <c r="UHQ182" s="84"/>
      <c r="UHR182" s="4"/>
      <c r="UHS182" s="4"/>
      <c r="UHT182" s="4"/>
      <c r="UHU182" s="4"/>
      <c r="UHV182" s="205"/>
      <c r="UHW182" s="70"/>
      <c r="UHX182" s="87"/>
      <c r="UHY182" s="255"/>
      <c r="UHZ182" s="126"/>
      <c r="UIA182" s="84"/>
      <c r="UIB182" s="4"/>
      <c r="UIC182" s="4"/>
      <c r="UID182" s="4"/>
      <c r="UIE182" s="4"/>
      <c r="UIF182" s="205"/>
      <c r="UIG182" s="70"/>
      <c r="UIH182" s="87"/>
      <c r="UII182" s="255"/>
      <c r="UIJ182" s="126"/>
      <c r="UIK182" s="84"/>
      <c r="UIL182" s="4"/>
      <c r="UIM182" s="4"/>
      <c r="UIN182" s="4"/>
      <c r="UIO182" s="4"/>
      <c r="UIP182" s="205"/>
      <c r="UIQ182" s="70"/>
      <c r="UIR182" s="87"/>
      <c r="UIS182" s="255"/>
      <c r="UIT182" s="126"/>
      <c r="UIU182" s="84"/>
      <c r="UIV182" s="4"/>
      <c r="UIW182" s="4"/>
      <c r="UIX182" s="4"/>
      <c r="UIY182" s="4"/>
      <c r="UIZ182" s="205"/>
      <c r="UJA182" s="70"/>
      <c r="UJB182" s="87"/>
      <c r="UJC182" s="255"/>
      <c r="UJD182" s="126"/>
      <c r="UJE182" s="84"/>
      <c r="UJF182" s="4"/>
      <c r="UJG182" s="4"/>
      <c r="UJH182" s="4"/>
      <c r="UJI182" s="4"/>
      <c r="UJJ182" s="205"/>
      <c r="UJK182" s="70"/>
      <c r="UJL182" s="87"/>
      <c r="UJM182" s="255"/>
      <c r="UJN182" s="126"/>
      <c r="UJO182" s="84"/>
      <c r="UJP182" s="4"/>
      <c r="UJQ182" s="4"/>
      <c r="UJR182" s="4"/>
      <c r="UJS182" s="4"/>
      <c r="UJT182" s="205"/>
      <c r="UJU182" s="70"/>
      <c r="UJV182" s="87"/>
      <c r="UJW182" s="255"/>
      <c r="UJX182" s="126"/>
      <c r="UJY182" s="84"/>
      <c r="UJZ182" s="4"/>
      <c r="UKA182" s="4"/>
      <c r="UKB182" s="4"/>
      <c r="UKC182" s="4"/>
      <c r="UKD182" s="205"/>
      <c r="UKE182" s="70"/>
      <c r="UKF182" s="87"/>
      <c r="UKG182" s="255"/>
      <c r="UKH182" s="126"/>
      <c r="UKI182" s="84"/>
      <c r="UKJ182" s="4"/>
      <c r="UKK182" s="4"/>
      <c r="UKL182" s="4"/>
      <c r="UKM182" s="4"/>
      <c r="UKN182" s="205"/>
      <c r="UKO182" s="70"/>
      <c r="UKP182" s="87"/>
      <c r="UKQ182" s="255"/>
      <c r="UKR182" s="126"/>
      <c r="UKS182" s="84"/>
      <c r="UKT182" s="4"/>
      <c r="UKU182" s="4"/>
      <c r="UKV182" s="4"/>
      <c r="UKW182" s="4"/>
      <c r="UKX182" s="205"/>
      <c r="UKY182" s="70"/>
      <c r="UKZ182" s="87"/>
      <c r="ULA182" s="255"/>
      <c r="ULB182" s="126"/>
      <c r="ULC182" s="84"/>
      <c r="ULD182" s="4"/>
      <c r="ULE182" s="4"/>
      <c r="ULF182" s="4"/>
      <c r="ULG182" s="4"/>
      <c r="ULH182" s="205"/>
      <c r="ULI182" s="70"/>
      <c r="ULJ182" s="87"/>
      <c r="ULK182" s="255"/>
      <c r="ULL182" s="126"/>
      <c r="ULM182" s="84"/>
      <c r="ULN182" s="4"/>
      <c r="ULO182" s="4"/>
      <c r="ULP182" s="4"/>
      <c r="ULQ182" s="4"/>
      <c r="ULR182" s="205"/>
      <c r="ULS182" s="70"/>
      <c r="ULT182" s="87"/>
      <c r="ULU182" s="255"/>
      <c r="ULV182" s="126"/>
      <c r="ULW182" s="84"/>
      <c r="ULX182" s="4"/>
      <c r="ULY182" s="4"/>
      <c r="ULZ182" s="4"/>
      <c r="UMA182" s="4"/>
      <c r="UMB182" s="205"/>
      <c r="UMC182" s="70"/>
      <c r="UMD182" s="87"/>
      <c r="UME182" s="255"/>
      <c r="UMF182" s="126"/>
      <c r="UMG182" s="84"/>
      <c r="UMH182" s="4"/>
      <c r="UMI182" s="4"/>
      <c r="UMJ182" s="4"/>
      <c r="UMK182" s="4"/>
      <c r="UML182" s="205"/>
      <c r="UMM182" s="70"/>
      <c r="UMN182" s="87"/>
      <c r="UMO182" s="255"/>
      <c r="UMP182" s="126"/>
      <c r="UMQ182" s="84"/>
      <c r="UMR182" s="4"/>
      <c r="UMS182" s="4"/>
      <c r="UMT182" s="4"/>
      <c r="UMU182" s="4"/>
      <c r="UMV182" s="205"/>
      <c r="UMW182" s="70"/>
      <c r="UMX182" s="87"/>
      <c r="UMY182" s="255"/>
      <c r="UMZ182" s="126"/>
      <c r="UNA182" s="84"/>
      <c r="UNB182" s="4"/>
      <c r="UNC182" s="4"/>
      <c r="UND182" s="4"/>
      <c r="UNE182" s="4"/>
      <c r="UNF182" s="205"/>
      <c r="UNG182" s="70"/>
      <c r="UNH182" s="87"/>
      <c r="UNI182" s="255"/>
      <c r="UNJ182" s="126"/>
      <c r="UNK182" s="84"/>
      <c r="UNL182" s="4"/>
      <c r="UNM182" s="4"/>
      <c r="UNN182" s="4"/>
      <c r="UNO182" s="4"/>
      <c r="UNP182" s="205"/>
      <c r="UNQ182" s="70"/>
      <c r="UNR182" s="87"/>
      <c r="UNS182" s="255"/>
      <c r="UNT182" s="126"/>
      <c r="UNU182" s="84"/>
      <c r="UNV182" s="4"/>
      <c r="UNW182" s="4"/>
      <c r="UNX182" s="4"/>
      <c r="UNY182" s="4"/>
      <c r="UNZ182" s="205"/>
      <c r="UOA182" s="70"/>
      <c r="UOB182" s="87"/>
      <c r="UOC182" s="255"/>
      <c r="UOD182" s="126"/>
      <c r="UOE182" s="84"/>
      <c r="UOF182" s="4"/>
      <c r="UOG182" s="4"/>
      <c r="UOH182" s="4"/>
      <c r="UOI182" s="4"/>
      <c r="UOJ182" s="205"/>
      <c r="UOK182" s="70"/>
      <c r="UOL182" s="87"/>
      <c r="UOM182" s="255"/>
      <c r="UON182" s="126"/>
      <c r="UOO182" s="84"/>
      <c r="UOP182" s="4"/>
      <c r="UOQ182" s="4"/>
      <c r="UOR182" s="4"/>
      <c r="UOS182" s="4"/>
      <c r="UOT182" s="205"/>
      <c r="UOU182" s="70"/>
      <c r="UOV182" s="87"/>
      <c r="UOW182" s="255"/>
      <c r="UOX182" s="126"/>
      <c r="UOY182" s="84"/>
      <c r="UOZ182" s="4"/>
      <c r="UPA182" s="4"/>
      <c r="UPB182" s="4"/>
      <c r="UPC182" s="4"/>
      <c r="UPD182" s="205"/>
      <c r="UPE182" s="70"/>
      <c r="UPF182" s="87"/>
      <c r="UPG182" s="255"/>
      <c r="UPH182" s="126"/>
      <c r="UPI182" s="84"/>
      <c r="UPJ182" s="4"/>
      <c r="UPK182" s="4"/>
      <c r="UPL182" s="4"/>
      <c r="UPM182" s="4"/>
      <c r="UPN182" s="205"/>
      <c r="UPO182" s="70"/>
      <c r="UPP182" s="87"/>
      <c r="UPQ182" s="255"/>
      <c r="UPR182" s="126"/>
      <c r="UPS182" s="84"/>
      <c r="UPT182" s="4"/>
      <c r="UPU182" s="4"/>
      <c r="UPV182" s="4"/>
      <c r="UPW182" s="4"/>
      <c r="UPX182" s="205"/>
      <c r="UPY182" s="70"/>
      <c r="UPZ182" s="87"/>
      <c r="UQA182" s="255"/>
      <c r="UQB182" s="126"/>
      <c r="UQC182" s="84"/>
      <c r="UQD182" s="4"/>
      <c r="UQE182" s="4"/>
      <c r="UQF182" s="4"/>
      <c r="UQG182" s="4"/>
      <c r="UQH182" s="205"/>
      <c r="UQI182" s="70"/>
      <c r="UQJ182" s="87"/>
      <c r="UQK182" s="255"/>
      <c r="UQL182" s="126"/>
      <c r="UQM182" s="84"/>
      <c r="UQN182" s="4"/>
      <c r="UQO182" s="4"/>
      <c r="UQP182" s="4"/>
      <c r="UQQ182" s="4"/>
      <c r="UQR182" s="205"/>
      <c r="UQS182" s="70"/>
      <c r="UQT182" s="87"/>
      <c r="UQU182" s="255"/>
      <c r="UQV182" s="126"/>
      <c r="UQW182" s="84"/>
      <c r="UQX182" s="4"/>
      <c r="UQY182" s="4"/>
      <c r="UQZ182" s="4"/>
      <c r="URA182" s="4"/>
      <c r="URB182" s="205"/>
      <c r="URC182" s="70"/>
      <c r="URD182" s="87"/>
      <c r="URE182" s="255"/>
      <c r="URF182" s="126"/>
      <c r="URG182" s="84"/>
      <c r="URH182" s="4"/>
      <c r="URI182" s="4"/>
      <c r="URJ182" s="4"/>
      <c r="URK182" s="4"/>
      <c r="URL182" s="205"/>
      <c r="URM182" s="70"/>
      <c r="URN182" s="87"/>
      <c r="URO182" s="255"/>
      <c r="URP182" s="126"/>
      <c r="URQ182" s="84"/>
      <c r="URR182" s="4"/>
      <c r="URS182" s="4"/>
      <c r="URT182" s="4"/>
      <c r="URU182" s="4"/>
      <c r="URV182" s="205"/>
      <c r="URW182" s="70"/>
      <c r="URX182" s="87"/>
      <c r="URY182" s="255"/>
      <c r="URZ182" s="126"/>
      <c r="USA182" s="84"/>
      <c r="USB182" s="4"/>
      <c r="USC182" s="4"/>
      <c r="USD182" s="4"/>
      <c r="USE182" s="4"/>
      <c r="USF182" s="205"/>
      <c r="USG182" s="70"/>
      <c r="USH182" s="87"/>
      <c r="USI182" s="255"/>
      <c r="USJ182" s="126"/>
      <c r="USK182" s="84"/>
      <c r="USL182" s="4"/>
      <c r="USM182" s="4"/>
      <c r="USN182" s="4"/>
      <c r="USO182" s="4"/>
      <c r="USP182" s="205"/>
      <c r="USQ182" s="70"/>
      <c r="USR182" s="87"/>
      <c r="USS182" s="255"/>
      <c r="UST182" s="126"/>
      <c r="USU182" s="84"/>
      <c r="USV182" s="4"/>
      <c r="USW182" s="4"/>
      <c r="USX182" s="4"/>
      <c r="USY182" s="4"/>
      <c r="USZ182" s="205"/>
      <c r="UTA182" s="70"/>
      <c r="UTB182" s="87"/>
      <c r="UTC182" s="255"/>
      <c r="UTD182" s="126"/>
      <c r="UTE182" s="84"/>
      <c r="UTF182" s="4"/>
      <c r="UTG182" s="4"/>
      <c r="UTH182" s="4"/>
      <c r="UTI182" s="4"/>
      <c r="UTJ182" s="205"/>
      <c r="UTK182" s="70"/>
      <c r="UTL182" s="87"/>
      <c r="UTM182" s="255"/>
      <c r="UTN182" s="126"/>
      <c r="UTO182" s="84"/>
      <c r="UTP182" s="4"/>
      <c r="UTQ182" s="4"/>
      <c r="UTR182" s="4"/>
      <c r="UTS182" s="4"/>
      <c r="UTT182" s="205"/>
      <c r="UTU182" s="70"/>
      <c r="UTV182" s="87"/>
      <c r="UTW182" s="255"/>
      <c r="UTX182" s="126"/>
      <c r="UTY182" s="84"/>
      <c r="UTZ182" s="4"/>
      <c r="UUA182" s="4"/>
      <c r="UUB182" s="4"/>
      <c r="UUC182" s="4"/>
      <c r="UUD182" s="205"/>
      <c r="UUE182" s="70"/>
      <c r="UUF182" s="87"/>
      <c r="UUG182" s="255"/>
      <c r="UUH182" s="126"/>
      <c r="UUI182" s="84"/>
      <c r="UUJ182" s="4"/>
      <c r="UUK182" s="4"/>
      <c r="UUL182" s="4"/>
      <c r="UUM182" s="4"/>
      <c r="UUN182" s="205"/>
      <c r="UUO182" s="70"/>
      <c r="UUP182" s="87"/>
      <c r="UUQ182" s="255"/>
      <c r="UUR182" s="126"/>
      <c r="UUS182" s="84"/>
      <c r="UUT182" s="4"/>
      <c r="UUU182" s="4"/>
      <c r="UUV182" s="4"/>
      <c r="UUW182" s="4"/>
      <c r="UUX182" s="205"/>
      <c r="UUY182" s="70"/>
      <c r="UUZ182" s="87"/>
      <c r="UVA182" s="255"/>
      <c r="UVB182" s="126"/>
      <c r="UVC182" s="84"/>
      <c r="UVD182" s="4"/>
      <c r="UVE182" s="4"/>
      <c r="UVF182" s="4"/>
      <c r="UVG182" s="4"/>
      <c r="UVH182" s="205"/>
      <c r="UVI182" s="70"/>
      <c r="UVJ182" s="87"/>
      <c r="UVK182" s="255"/>
      <c r="UVL182" s="126"/>
      <c r="UVM182" s="84"/>
      <c r="UVN182" s="4"/>
      <c r="UVO182" s="4"/>
      <c r="UVP182" s="4"/>
      <c r="UVQ182" s="4"/>
      <c r="UVR182" s="205"/>
      <c r="UVS182" s="70"/>
      <c r="UVT182" s="87"/>
      <c r="UVU182" s="255"/>
      <c r="UVV182" s="126"/>
      <c r="UVW182" s="84"/>
      <c r="UVX182" s="4"/>
      <c r="UVY182" s="4"/>
      <c r="UVZ182" s="4"/>
      <c r="UWA182" s="4"/>
      <c r="UWB182" s="205"/>
      <c r="UWC182" s="70"/>
      <c r="UWD182" s="87"/>
      <c r="UWE182" s="255"/>
      <c r="UWF182" s="126"/>
      <c r="UWG182" s="84"/>
      <c r="UWH182" s="4"/>
      <c r="UWI182" s="4"/>
      <c r="UWJ182" s="4"/>
      <c r="UWK182" s="4"/>
      <c r="UWL182" s="205"/>
      <c r="UWM182" s="70"/>
      <c r="UWN182" s="87"/>
      <c r="UWO182" s="255"/>
      <c r="UWP182" s="126"/>
      <c r="UWQ182" s="84"/>
      <c r="UWR182" s="4"/>
      <c r="UWS182" s="4"/>
      <c r="UWT182" s="4"/>
      <c r="UWU182" s="4"/>
      <c r="UWV182" s="205"/>
      <c r="UWW182" s="70"/>
      <c r="UWX182" s="87"/>
      <c r="UWY182" s="255"/>
      <c r="UWZ182" s="126"/>
      <c r="UXA182" s="84"/>
      <c r="UXB182" s="4"/>
      <c r="UXC182" s="4"/>
      <c r="UXD182" s="4"/>
      <c r="UXE182" s="4"/>
      <c r="UXF182" s="205"/>
      <c r="UXG182" s="70"/>
      <c r="UXH182" s="87"/>
      <c r="UXI182" s="255"/>
      <c r="UXJ182" s="126"/>
      <c r="UXK182" s="84"/>
      <c r="UXL182" s="4"/>
      <c r="UXM182" s="4"/>
      <c r="UXN182" s="4"/>
      <c r="UXO182" s="4"/>
      <c r="UXP182" s="205"/>
      <c r="UXQ182" s="70"/>
      <c r="UXR182" s="87"/>
      <c r="UXS182" s="255"/>
      <c r="UXT182" s="126"/>
      <c r="UXU182" s="84"/>
      <c r="UXV182" s="4"/>
      <c r="UXW182" s="4"/>
      <c r="UXX182" s="4"/>
      <c r="UXY182" s="4"/>
      <c r="UXZ182" s="205"/>
      <c r="UYA182" s="70"/>
      <c r="UYB182" s="87"/>
      <c r="UYC182" s="255"/>
      <c r="UYD182" s="126"/>
      <c r="UYE182" s="84"/>
      <c r="UYF182" s="4"/>
      <c r="UYG182" s="4"/>
      <c r="UYH182" s="4"/>
      <c r="UYI182" s="4"/>
      <c r="UYJ182" s="205"/>
      <c r="UYK182" s="70"/>
      <c r="UYL182" s="87"/>
      <c r="UYM182" s="255"/>
      <c r="UYN182" s="126"/>
      <c r="UYO182" s="84"/>
      <c r="UYP182" s="4"/>
      <c r="UYQ182" s="4"/>
      <c r="UYR182" s="4"/>
      <c r="UYS182" s="4"/>
      <c r="UYT182" s="205"/>
      <c r="UYU182" s="70"/>
      <c r="UYV182" s="87"/>
      <c r="UYW182" s="255"/>
      <c r="UYX182" s="126"/>
      <c r="UYY182" s="84"/>
      <c r="UYZ182" s="4"/>
      <c r="UZA182" s="4"/>
      <c r="UZB182" s="4"/>
      <c r="UZC182" s="4"/>
      <c r="UZD182" s="205"/>
      <c r="UZE182" s="70"/>
      <c r="UZF182" s="87"/>
      <c r="UZG182" s="255"/>
      <c r="UZH182" s="126"/>
      <c r="UZI182" s="84"/>
      <c r="UZJ182" s="4"/>
      <c r="UZK182" s="4"/>
      <c r="UZL182" s="4"/>
      <c r="UZM182" s="4"/>
      <c r="UZN182" s="205"/>
      <c r="UZO182" s="70"/>
      <c r="UZP182" s="87"/>
      <c r="UZQ182" s="255"/>
      <c r="UZR182" s="126"/>
      <c r="UZS182" s="84"/>
      <c r="UZT182" s="4"/>
      <c r="UZU182" s="4"/>
      <c r="UZV182" s="4"/>
      <c r="UZW182" s="4"/>
      <c r="UZX182" s="205"/>
      <c r="UZY182" s="70"/>
      <c r="UZZ182" s="87"/>
      <c r="VAA182" s="255"/>
      <c r="VAB182" s="126"/>
      <c r="VAC182" s="84"/>
      <c r="VAD182" s="4"/>
      <c r="VAE182" s="4"/>
      <c r="VAF182" s="4"/>
      <c r="VAG182" s="4"/>
      <c r="VAH182" s="205"/>
      <c r="VAI182" s="70"/>
      <c r="VAJ182" s="87"/>
      <c r="VAK182" s="255"/>
      <c r="VAL182" s="126"/>
      <c r="VAM182" s="84"/>
      <c r="VAN182" s="4"/>
      <c r="VAO182" s="4"/>
      <c r="VAP182" s="4"/>
      <c r="VAQ182" s="4"/>
      <c r="VAR182" s="205"/>
      <c r="VAS182" s="70"/>
      <c r="VAT182" s="87"/>
      <c r="VAU182" s="255"/>
      <c r="VAV182" s="126"/>
      <c r="VAW182" s="84"/>
      <c r="VAX182" s="4"/>
      <c r="VAY182" s="4"/>
      <c r="VAZ182" s="4"/>
      <c r="VBA182" s="4"/>
      <c r="VBB182" s="205"/>
      <c r="VBC182" s="70"/>
      <c r="VBD182" s="87"/>
      <c r="VBE182" s="255"/>
      <c r="VBF182" s="126"/>
      <c r="VBG182" s="84"/>
      <c r="VBH182" s="4"/>
      <c r="VBI182" s="4"/>
      <c r="VBJ182" s="4"/>
      <c r="VBK182" s="4"/>
      <c r="VBL182" s="205"/>
      <c r="VBM182" s="70"/>
      <c r="VBN182" s="87"/>
      <c r="VBO182" s="255"/>
      <c r="VBP182" s="126"/>
      <c r="VBQ182" s="84"/>
      <c r="VBR182" s="4"/>
      <c r="VBS182" s="4"/>
      <c r="VBT182" s="4"/>
      <c r="VBU182" s="4"/>
      <c r="VBV182" s="205"/>
      <c r="VBW182" s="70"/>
      <c r="VBX182" s="87"/>
      <c r="VBY182" s="255"/>
      <c r="VBZ182" s="126"/>
      <c r="VCA182" s="84"/>
      <c r="VCB182" s="4"/>
      <c r="VCC182" s="4"/>
      <c r="VCD182" s="4"/>
      <c r="VCE182" s="4"/>
      <c r="VCF182" s="205"/>
      <c r="VCG182" s="70"/>
      <c r="VCH182" s="87"/>
      <c r="VCI182" s="255"/>
      <c r="VCJ182" s="126"/>
      <c r="VCK182" s="84"/>
      <c r="VCL182" s="4"/>
      <c r="VCM182" s="4"/>
      <c r="VCN182" s="4"/>
      <c r="VCO182" s="4"/>
      <c r="VCP182" s="205"/>
      <c r="VCQ182" s="70"/>
      <c r="VCR182" s="87"/>
      <c r="VCS182" s="255"/>
      <c r="VCT182" s="126"/>
      <c r="VCU182" s="84"/>
      <c r="VCV182" s="4"/>
      <c r="VCW182" s="4"/>
      <c r="VCX182" s="4"/>
      <c r="VCY182" s="4"/>
      <c r="VCZ182" s="205"/>
      <c r="VDA182" s="70"/>
      <c r="VDB182" s="87"/>
      <c r="VDC182" s="255"/>
      <c r="VDD182" s="126"/>
      <c r="VDE182" s="84"/>
      <c r="VDF182" s="4"/>
      <c r="VDG182" s="4"/>
      <c r="VDH182" s="4"/>
      <c r="VDI182" s="4"/>
      <c r="VDJ182" s="205"/>
      <c r="VDK182" s="70"/>
      <c r="VDL182" s="87"/>
      <c r="VDM182" s="255"/>
      <c r="VDN182" s="126"/>
      <c r="VDO182" s="84"/>
      <c r="VDP182" s="4"/>
      <c r="VDQ182" s="4"/>
      <c r="VDR182" s="4"/>
      <c r="VDS182" s="4"/>
      <c r="VDT182" s="205"/>
      <c r="VDU182" s="70"/>
      <c r="VDV182" s="87"/>
      <c r="VDW182" s="255"/>
      <c r="VDX182" s="126"/>
      <c r="VDY182" s="84"/>
      <c r="VDZ182" s="4"/>
      <c r="VEA182" s="4"/>
      <c r="VEB182" s="4"/>
      <c r="VEC182" s="4"/>
      <c r="VED182" s="205"/>
      <c r="VEE182" s="70"/>
      <c r="VEF182" s="87"/>
      <c r="VEG182" s="255"/>
      <c r="VEH182" s="126"/>
      <c r="VEI182" s="84"/>
      <c r="VEJ182" s="4"/>
      <c r="VEK182" s="4"/>
      <c r="VEL182" s="4"/>
      <c r="VEM182" s="4"/>
      <c r="VEN182" s="205"/>
      <c r="VEO182" s="70"/>
      <c r="VEP182" s="87"/>
      <c r="VEQ182" s="255"/>
      <c r="VER182" s="126"/>
      <c r="VES182" s="84"/>
      <c r="VET182" s="4"/>
      <c r="VEU182" s="4"/>
      <c r="VEV182" s="4"/>
      <c r="VEW182" s="4"/>
      <c r="VEX182" s="205"/>
      <c r="VEY182" s="70"/>
      <c r="VEZ182" s="87"/>
      <c r="VFA182" s="255"/>
      <c r="VFB182" s="126"/>
      <c r="VFC182" s="84"/>
      <c r="VFD182" s="4"/>
      <c r="VFE182" s="4"/>
      <c r="VFF182" s="4"/>
      <c r="VFG182" s="4"/>
      <c r="VFH182" s="205"/>
      <c r="VFI182" s="70"/>
      <c r="VFJ182" s="87"/>
      <c r="VFK182" s="255"/>
      <c r="VFL182" s="126"/>
      <c r="VFM182" s="84"/>
      <c r="VFN182" s="4"/>
      <c r="VFO182" s="4"/>
      <c r="VFP182" s="4"/>
      <c r="VFQ182" s="4"/>
      <c r="VFR182" s="205"/>
      <c r="VFS182" s="70"/>
      <c r="VFT182" s="87"/>
      <c r="VFU182" s="255"/>
      <c r="VFV182" s="126"/>
      <c r="VFW182" s="84"/>
      <c r="VFX182" s="4"/>
      <c r="VFY182" s="4"/>
      <c r="VFZ182" s="4"/>
      <c r="VGA182" s="4"/>
      <c r="VGB182" s="205"/>
      <c r="VGC182" s="70"/>
      <c r="VGD182" s="87"/>
      <c r="VGE182" s="255"/>
      <c r="VGF182" s="126"/>
      <c r="VGG182" s="84"/>
      <c r="VGH182" s="4"/>
      <c r="VGI182" s="4"/>
      <c r="VGJ182" s="4"/>
      <c r="VGK182" s="4"/>
      <c r="VGL182" s="205"/>
      <c r="VGM182" s="70"/>
      <c r="VGN182" s="87"/>
      <c r="VGO182" s="255"/>
      <c r="VGP182" s="126"/>
      <c r="VGQ182" s="84"/>
      <c r="VGR182" s="4"/>
      <c r="VGS182" s="4"/>
      <c r="VGT182" s="4"/>
      <c r="VGU182" s="4"/>
      <c r="VGV182" s="205"/>
      <c r="VGW182" s="70"/>
      <c r="VGX182" s="87"/>
      <c r="VGY182" s="255"/>
      <c r="VGZ182" s="126"/>
      <c r="VHA182" s="84"/>
      <c r="VHB182" s="4"/>
      <c r="VHC182" s="4"/>
      <c r="VHD182" s="4"/>
      <c r="VHE182" s="4"/>
      <c r="VHF182" s="205"/>
      <c r="VHG182" s="70"/>
      <c r="VHH182" s="87"/>
      <c r="VHI182" s="255"/>
      <c r="VHJ182" s="126"/>
      <c r="VHK182" s="84"/>
      <c r="VHL182" s="4"/>
      <c r="VHM182" s="4"/>
      <c r="VHN182" s="4"/>
      <c r="VHO182" s="4"/>
      <c r="VHP182" s="205"/>
      <c r="VHQ182" s="70"/>
      <c r="VHR182" s="87"/>
      <c r="VHS182" s="255"/>
      <c r="VHT182" s="126"/>
      <c r="VHU182" s="84"/>
      <c r="VHV182" s="4"/>
      <c r="VHW182" s="4"/>
      <c r="VHX182" s="4"/>
      <c r="VHY182" s="4"/>
      <c r="VHZ182" s="205"/>
      <c r="VIA182" s="70"/>
      <c r="VIB182" s="87"/>
      <c r="VIC182" s="255"/>
      <c r="VID182" s="126"/>
      <c r="VIE182" s="84"/>
      <c r="VIF182" s="4"/>
      <c r="VIG182" s="4"/>
      <c r="VIH182" s="4"/>
      <c r="VII182" s="4"/>
      <c r="VIJ182" s="205"/>
      <c r="VIK182" s="70"/>
      <c r="VIL182" s="87"/>
      <c r="VIM182" s="255"/>
      <c r="VIN182" s="126"/>
      <c r="VIO182" s="84"/>
      <c r="VIP182" s="4"/>
      <c r="VIQ182" s="4"/>
      <c r="VIR182" s="4"/>
      <c r="VIS182" s="4"/>
      <c r="VIT182" s="205"/>
      <c r="VIU182" s="70"/>
      <c r="VIV182" s="87"/>
      <c r="VIW182" s="255"/>
      <c r="VIX182" s="126"/>
      <c r="VIY182" s="84"/>
      <c r="VIZ182" s="4"/>
      <c r="VJA182" s="4"/>
      <c r="VJB182" s="4"/>
      <c r="VJC182" s="4"/>
      <c r="VJD182" s="205"/>
      <c r="VJE182" s="70"/>
      <c r="VJF182" s="87"/>
      <c r="VJG182" s="255"/>
      <c r="VJH182" s="126"/>
      <c r="VJI182" s="84"/>
      <c r="VJJ182" s="4"/>
      <c r="VJK182" s="4"/>
      <c r="VJL182" s="4"/>
      <c r="VJM182" s="4"/>
      <c r="VJN182" s="205"/>
      <c r="VJO182" s="70"/>
      <c r="VJP182" s="87"/>
      <c r="VJQ182" s="255"/>
      <c r="VJR182" s="126"/>
      <c r="VJS182" s="84"/>
      <c r="VJT182" s="4"/>
      <c r="VJU182" s="4"/>
      <c r="VJV182" s="4"/>
      <c r="VJW182" s="4"/>
      <c r="VJX182" s="205"/>
      <c r="VJY182" s="70"/>
      <c r="VJZ182" s="87"/>
      <c r="VKA182" s="255"/>
      <c r="VKB182" s="126"/>
      <c r="VKC182" s="84"/>
      <c r="VKD182" s="4"/>
      <c r="VKE182" s="4"/>
      <c r="VKF182" s="4"/>
      <c r="VKG182" s="4"/>
      <c r="VKH182" s="205"/>
      <c r="VKI182" s="70"/>
      <c r="VKJ182" s="87"/>
      <c r="VKK182" s="255"/>
      <c r="VKL182" s="126"/>
      <c r="VKM182" s="84"/>
      <c r="VKN182" s="4"/>
      <c r="VKO182" s="4"/>
      <c r="VKP182" s="4"/>
      <c r="VKQ182" s="4"/>
      <c r="VKR182" s="205"/>
      <c r="VKS182" s="70"/>
      <c r="VKT182" s="87"/>
      <c r="VKU182" s="255"/>
      <c r="VKV182" s="126"/>
      <c r="VKW182" s="84"/>
      <c r="VKX182" s="4"/>
      <c r="VKY182" s="4"/>
      <c r="VKZ182" s="4"/>
      <c r="VLA182" s="4"/>
      <c r="VLB182" s="205"/>
      <c r="VLC182" s="70"/>
      <c r="VLD182" s="87"/>
      <c r="VLE182" s="255"/>
      <c r="VLF182" s="126"/>
      <c r="VLG182" s="84"/>
      <c r="VLH182" s="4"/>
      <c r="VLI182" s="4"/>
      <c r="VLJ182" s="4"/>
      <c r="VLK182" s="4"/>
      <c r="VLL182" s="205"/>
      <c r="VLM182" s="70"/>
      <c r="VLN182" s="87"/>
      <c r="VLO182" s="255"/>
      <c r="VLP182" s="126"/>
      <c r="VLQ182" s="84"/>
      <c r="VLR182" s="4"/>
      <c r="VLS182" s="4"/>
      <c r="VLT182" s="4"/>
      <c r="VLU182" s="4"/>
      <c r="VLV182" s="205"/>
      <c r="VLW182" s="70"/>
      <c r="VLX182" s="87"/>
      <c r="VLY182" s="255"/>
      <c r="VLZ182" s="126"/>
      <c r="VMA182" s="84"/>
      <c r="VMB182" s="4"/>
      <c r="VMC182" s="4"/>
      <c r="VMD182" s="4"/>
      <c r="VME182" s="4"/>
      <c r="VMF182" s="205"/>
      <c r="VMG182" s="70"/>
      <c r="VMH182" s="87"/>
      <c r="VMI182" s="255"/>
      <c r="VMJ182" s="126"/>
      <c r="VMK182" s="84"/>
      <c r="VML182" s="4"/>
      <c r="VMM182" s="4"/>
      <c r="VMN182" s="4"/>
      <c r="VMO182" s="4"/>
      <c r="VMP182" s="205"/>
      <c r="VMQ182" s="70"/>
      <c r="VMR182" s="87"/>
      <c r="VMS182" s="255"/>
      <c r="VMT182" s="126"/>
      <c r="VMU182" s="84"/>
      <c r="VMV182" s="4"/>
      <c r="VMW182" s="4"/>
      <c r="VMX182" s="4"/>
      <c r="VMY182" s="4"/>
      <c r="VMZ182" s="205"/>
      <c r="VNA182" s="70"/>
      <c r="VNB182" s="87"/>
      <c r="VNC182" s="255"/>
      <c r="VND182" s="126"/>
      <c r="VNE182" s="84"/>
      <c r="VNF182" s="4"/>
      <c r="VNG182" s="4"/>
      <c r="VNH182" s="4"/>
      <c r="VNI182" s="4"/>
      <c r="VNJ182" s="205"/>
      <c r="VNK182" s="70"/>
      <c r="VNL182" s="87"/>
      <c r="VNM182" s="255"/>
      <c r="VNN182" s="126"/>
      <c r="VNO182" s="84"/>
      <c r="VNP182" s="4"/>
      <c r="VNQ182" s="4"/>
      <c r="VNR182" s="4"/>
      <c r="VNS182" s="4"/>
      <c r="VNT182" s="205"/>
      <c r="VNU182" s="70"/>
      <c r="VNV182" s="87"/>
      <c r="VNW182" s="255"/>
      <c r="VNX182" s="126"/>
      <c r="VNY182" s="84"/>
      <c r="VNZ182" s="4"/>
      <c r="VOA182" s="4"/>
      <c r="VOB182" s="4"/>
      <c r="VOC182" s="4"/>
      <c r="VOD182" s="205"/>
      <c r="VOE182" s="70"/>
      <c r="VOF182" s="87"/>
      <c r="VOG182" s="255"/>
      <c r="VOH182" s="126"/>
      <c r="VOI182" s="84"/>
      <c r="VOJ182" s="4"/>
      <c r="VOK182" s="4"/>
      <c r="VOL182" s="4"/>
      <c r="VOM182" s="4"/>
      <c r="VON182" s="205"/>
      <c r="VOO182" s="70"/>
      <c r="VOP182" s="87"/>
      <c r="VOQ182" s="255"/>
      <c r="VOR182" s="126"/>
      <c r="VOS182" s="84"/>
      <c r="VOT182" s="4"/>
      <c r="VOU182" s="4"/>
      <c r="VOV182" s="4"/>
      <c r="VOW182" s="4"/>
      <c r="VOX182" s="205"/>
      <c r="VOY182" s="70"/>
      <c r="VOZ182" s="87"/>
      <c r="VPA182" s="255"/>
      <c r="VPB182" s="126"/>
      <c r="VPC182" s="84"/>
      <c r="VPD182" s="4"/>
      <c r="VPE182" s="4"/>
      <c r="VPF182" s="4"/>
      <c r="VPG182" s="4"/>
      <c r="VPH182" s="205"/>
      <c r="VPI182" s="70"/>
      <c r="VPJ182" s="87"/>
      <c r="VPK182" s="255"/>
      <c r="VPL182" s="126"/>
      <c r="VPM182" s="84"/>
      <c r="VPN182" s="4"/>
      <c r="VPO182" s="4"/>
      <c r="VPP182" s="4"/>
      <c r="VPQ182" s="4"/>
      <c r="VPR182" s="205"/>
      <c r="VPS182" s="70"/>
      <c r="VPT182" s="87"/>
      <c r="VPU182" s="255"/>
      <c r="VPV182" s="126"/>
      <c r="VPW182" s="84"/>
      <c r="VPX182" s="4"/>
      <c r="VPY182" s="4"/>
      <c r="VPZ182" s="4"/>
      <c r="VQA182" s="4"/>
      <c r="VQB182" s="205"/>
      <c r="VQC182" s="70"/>
      <c r="VQD182" s="87"/>
      <c r="VQE182" s="255"/>
      <c r="VQF182" s="126"/>
      <c r="VQG182" s="84"/>
      <c r="VQH182" s="4"/>
      <c r="VQI182" s="4"/>
      <c r="VQJ182" s="4"/>
      <c r="VQK182" s="4"/>
      <c r="VQL182" s="205"/>
      <c r="VQM182" s="70"/>
      <c r="VQN182" s="87"/>
      <c r="VQO182" s="255"/>
      <c r="VQP182" s="126"/>
      <c r="VQQ182" s="84"/>
      <c r="VQR182" s="4"/>
      <c r="VQS182" s="4"/>
      <c r="VQT182" s="4"/>
      <c r="VQU182" s="4"/>
      <c r="VQV182" s="205"/>
      <c r="VQW182" s="70"/>
      <c r="VQX182" s="87"/>
      <c r="VQY182" s="255"/>
      <c r="VQZ182" s="126"/>
      <c r="VRA182" s="84"/>
      <c r="VRB182" s="4"/>
      <c r="VRC182" s="4"/>
      <c r="VRD182" s="4"/>
      <c r="VRE182" s="4"/>
      <c r="VRF182" s="205"/>
      <c r="VRG182" s="70"/>
      <c r="VRH182" s="87"/>
      <c r="VRI182" s="255"/>
      <c r="VRJ182" s="126"/>
      <c r="VRK182" s="84"/>
      <c r="VRL182" s="4"/>
      <c r="VRM182" s="4"/>
      <c r="VRN182" s="4"/>
      <c r="VRO182" s="4"/>
      <c r="VRP182" s="205"/>
      <c r="VRQ182" s="70"/>
      <c r="VRR182" s="87"/>
      <c r="VRS182" s="255"/>
      <c r="VRT182" s="126"/>
      <c r="VRU182" s="84"/>
      <c r="VRV182" s="4"/>
      <c r="VRW182" s="4"/>
      <c r="VRX182" s="4"/>
      <c r="VRY182" s="4"/>
      <c r="VRZ182" s="205"/>
      <c r="VSA182" s="70"/>
      <c r="VSB182" s="87"/>
      <c r="VSC182" s="255"/>
      <c r="VSD182" s="126"/>
      <c r="VSE182" s="84"/>
      <c r="VSF182" s="4"/>
      <c r="VSG182" s="4"/>
      <c r="VSH182" s="4"/>
      <c r="VSI182" s="4"/>
      <c r="VSJ182" s="205"/>
      <c r="VSK182" s="70"/>
      <c r="VSL182" s="87"/>
      <c r="VSM182" s="255"/>
      <c r="VSN182" s="126"/>
      <c r="VSO182" s="84"/>
      <c r="VSP182" s="4"/>
      <c r="VSQ182" s="4"/>
      <c r="VSR182" s="4"/>
      <c r="VSS182" s="4"/>
      <c r="VST182" s="205"/>
      <c r="VSU182" s="70"/>
      <c r="VSV182" s="87"/>
      <c r="VSW182" s="255"/>
      <c r="VSX182" s="126"/>
      <c r="VSY182" s="84"/>
      <c r="VSZ182" s="4"/>
      <c r="VTA182" s="4"/>
      <c r="VTB182" s="4"/>
      <c r="VTC182" s="4"/>
      <c r="VTD182" s="205"/>
      <c r="VTE182" s="70"/>
      <c r="VTF182" s="87"/>
      <c r="VTG182" s="255"/>
      <c r="VTH182" s="126"/>
      <c r="VTI182" s="84"/>
      <c r="VTJ182" s="4"/>
      <c r="VTK182" s="4"/>
      <c r="VTL182" s="4"/>
      <c r="VTM182" s="4"/>
      <c r="VTN182" s="205"/>
      <c r="VTO182" s="70"/>
      <c r="VTP182" s="87"/>
      <c r="VTQ182" s="255"/>
      <c r="VTR182" s="126"/>
      <c r="VTS182" s="84"/>
      <c r="VTT182" s="4"/>
      <c r="VTU182" s="4"/>
      <c r="VTV182" s="4"/>
      <c r="VTW182" s="4"/>
      <c r="VTX182" s="205"/>
      <c r="VTY182" s="70"/>
      <c r="VTZ182" s="87"/>
      <c r="VUA182" s="255"/>
      <c r="VUB182" s="126"/>
      <c r="VUC182" s="84"/>
      <c r="VUD182" s="4"/>
      <c r="VUE182" s="4"/>
      <c r="VUF182" s="4"/>
      <c r="VUG182" s="4"/>
      <c r="VUH182" s="205"/>
      <c r="VUI182" s="70"/>
      <c r="VUJ182" s="87"/>
      <c r="VUK182" s="255"/>
      <c r="VUL182" s="126"/>
      <c r="VUM182" s="84"/>
      <c r="VUN182" s="4"/>
      <c r="VUO182" s="4"/>
      <c r="VUP182" s="4"/>
      <c r="VUQ182" s="4"/>
      <c r="VUR182" s="205"/>
      <c r="VUS182" s="70"/>
      <c r="VUT182" s="87"/>
      <c r="VUU182" s="255"/>
      <c r="VUV182" s="126"/>
      <c r="VUW182" s="84"/>
      <c r="VUX182" s="4"/>
      <c r="VUY182" s="4"/>
      <c r="VUZ182" s="4"/>
      <c r="VVA182" s="4"/>
      <c r="VVB182" s="205"/>
      <c r="VVC182" s="70"/>
      <c r="VVD182" s="87"/>
      <c r="VVE182" s="255"/>
      <c r="VVF182" s="126"/>
      <c r="VVG182" s="84"/>
      <c r="VVH182" s="4"/>
      <c r="VVI182" s="4"/>
      <c r="VVJ182" s="4"/>
      <c r="VVK182" s="4"/>
      <c r="VVL182" s="205"/>
      <c r="VVM182" s="70"/>
      <c r="VVN182" s="87"/>
      <c r="VVO182" s="255"/>
      <c r="VVP182" s="126"/>
      <c r="VVQ182" s="84"/>
      <c r="VVR182" s="4"/>
      <c r="VVS182" s="4"/>
      <c r="VVT182" s="4"/>
      <c r="VVU182" s="4"/>
      <c r="VVV182" s="205"/>
      <c r="VVW182" s="70"/>
      <c r="VVX182" s="87"/>
      <c r="VVY182" s="255"/>
      <c r="VVZ182" s="126"/>
      <c r="VWA182" s="84"/>
      <c r="VWB182" s="4"/>
      <c r="VWC182" s="4"/>
      <c r="VWD182" s="4"/>
      <c r="VWE182" s="4"/>
      <c r="VWF182" s="205"/>
      <c r="VWG182" s="70"/>
      <c r="VWH182" s="87"/>
      <c r="VWI182" s="255"/>
      <c r="VWJ182" s="126"/>
      <c r="VWK182" s="84"/>
      <c r="VWL182" s="4"/>
      <c r="VWM182" s="4"/>
      <c r="VWN182" s="4"/>
      <c r="VWO182" s="4"/>
      <c r="VWP182" s="205"/>
      <c r="VWQ182" s="70"/>
      <c r="VWR182" s="87"/>
      <c r="VWS182" s="255"/>
      <c r="VWT182" s="126"/>
      <c r="VWU182" s="84"/>
      <c r="VWV182" s="4"/>
      <c r="VWW182" s="4"/>
      <c r="VWX182" s="4"/>
      <c r="VWY182" s="4"/>
      <c r="VWZ182" s="205"/>
      <c r="VXA182" s="70"/>
      <c r="VXB182" s="87"/>
      <c r="VXC182" s="255"/>
      <c r="VXD182" s="126"/>
      <c r="VXE182" s="84"/>
      <c r="VXF182" s="4"/>
      <c r="VXG182" s="4"/>
      <c r="VXH182" s="4"/>
      <c r="VXI182" s="4"/>
      <c r="VXJ182" s="205"/>
      <c r="VXK182" s="70"/>
      <c r="VXL182" s="87"/>
      <c r="VXM182" s="255"/>
      <c r="VXN182" s="126"/>
      <c r="VXO182" s="84"/>
      <c r="VXP182" s="4"/>
      <c r="VXQ182" s="4"/>
      <c r="VXR182" s="4"/>
      <c r="VXS182" s="4"/>
      <c r="VXT182" s="205"/>
      <c r="VXU182" s="70"/>
      <c r="VXV182" s="87"/>
      <c r="VXW182" s="255"/>
      <c r="VXX182" s="126"/>
      <c r="VXY182" s="84"/>
      <c r="VXZ182" s="4"/>
      <c r="VYA182" s="4"/>
      <c r="VYB182" s="4"/>
      <c r="VYC182" s="4"/>
      <c r="VYD182" s="205"/>
      <c r="VYE182" s="70"/>
      <c r="VYF182" s="87"/>
      <c r="VYG182" s="255"/>
      <c r="VYH182" s="126"/>
      <c r="VYI182" s="84"/>
      <c r="VYJ182" s="4"/>
      <c r="VYK182" s="4"/>
      <c r="VYL182" s="4"/>
      <c r="VYM182" s="4"/>
      <c r="VYN182" s="205"/>
      <c r="VYO182" s="70"/>
      <c r="VYP182" s="87"/>
      <c r="VYQ182" s="255"/>
      <c r="VYR182" s="126"/>
      <c r="VYS182" s="84"/>
      <c r="VYT182" s="4"/>
      <c r="VYU182" s="4"/>
      <c r="VYV182" s="4"/>
      <c r="VYW182" s="4"/>
      <c r="VYX182" s="205"/>
      <c r="VYY182" s="70"/>
      <c r="VYZ182" s="87"/>
      <c r="VZA182" s="255"/>
      <c r="VZB182" s="126"/>
      <c r="VZC182" s="84"/>
      <c r="VZD182" s="4"/>
      <c r="VZE182" s="4"/>
      <c r="VZF182" s="4"/>
      <c r="VZG182" s="4"/>
      <c r="VZH182" s="205"/>
      <c r="VZI182" s="70"/>
      <c r="VZJ182" s="87"/>
      <c r="VZK182" s="255"/>
      <c r="VZL182" s="126"/>
      <c r="VZM182" s="84"/>
      <c r="VZN182" s="4"/>
      <c r="VZO182" s="4"/>
      <c r="VZP182" s="4"/>
      <c r="VZQ182" s="4"/>
      <c r="VZR182" s="205"/>
      <c r="VZS182" s="70"/>
      <c r="VZT182" s="87"/>
      <c r="VZU182" s="255"/>
      <c r="VZV182" s="126"/>
      <c r="VZW182" s="84"/>
      <c r="VZX182" s="4"/>
      <c r="VZY182" s="4"/>
      <c r="VZZ182" s="4"/>
      <c r="WAA182" s="4"/>
      <c r="WAB182" s="205"/>
      <c r="WAC182" s="70"/>
      <c r="WAD182" s="87"/>
      <c r="WAE182" s="255"/>
      <c r="WAF182" s="126"/>
      <c r="WAG182" s="84"/>
      <c r="WAH182" s="4"/>
      <c r="WAI182" s="4"/>
      <c r="WAJ182" s="4"/>
      <c r="WAK182" s="4"/>
      <c r="WAL182" s="205"/>
      <c r="WAM182" s="70"/>
      <c r="WAN182" s="87"/>
      <c r="WAO182" s="255"/>
      <c r="WAP182" s="126"/>
      <c r="WAQ182" s="84"/>
      <c r="WAR182" s="4"/>
      <c r="WAS182" s="4"/>
      <c r="WAT182" s="4"/>
      <c r="WAU182" s="4"/>
      <c r="WAV182" s="205"/>
      <c r="WAW182" s="70"/>
      <c r="WAX182" s="87"/>
      <c r="WAY182" s="255"/>
      <c r="WAZ182" s="126"/>
      <c r="WBA182" s="84"/>
      <c r="WBB182" s="4"/>
      <c r="WBC182" s="4"/>
      <c r="WBD182" s="4"/>
      <c r="WBE182" s="4"/>
      <c r="WBF182" s="205"/>
      <c r="WBG182" s="70"/>
      <c r="WBH182" s="87"/>
      <c r="WBI182" s="255"/>
      <c r="WBJ182" s="126"/>
      <c r="WBK182" s="84"/>
      <c r="WBL182" s="4"/>
      <c r="WBM182" s="4"/>
      <c r="WBN182" s="4"/>
      <c r="WBO182" s="4"/>
      <c r="WBP182" s="205"/>
      <c r="WBQ182" s="70"/>
      <c r="WBR182" s="87"/>
      <c r="WBS182" s="255"/>
      <c r="WBT182" s="126"/>
      <c r="WBU182" s="84"/>
      <c r="WBV182" s="4"/>
      <c r="WBW182" s="4"/>
      <c r="WBX182" s="4"/>
      <c r="WBY182" s="4"/>
      <c r="WBZ182" s="205"/>
      <c r="WCA182" s="70"/>
      <c r="WCB182" s="87"/>
      <c r="WCC182" s="255"/>
      <c r="WCD182" s="126"/>
      <c r="WCE182" s="84"/>
      <c r="WCF182" s="4"/>
      <c r="WCG182" s="4"/>
      <c r="WCH182" s="4"/>
      <c r="WCI182" s="4"/>
      <c r="WCJ182" s="205"/>
      <c r="WCK182" s="70"/>
      <c r="WCL182" s="87"/>
      <c r="WCM182" s="255"/>
      <c r="WCN182" s="126"/>
      <c r="WCO182" s="84"/>
      <c r="WCP182" s="4"/>
      <c r="WCQ182" s="4"/>
      <c r="WCR182" s="4"/>
      <c r="WCS182" s="4"/>
      <c r="WCT182" s="205"/>
      <c r="WCU182" s="70"/>
      <c r="WCV182" s="87"/>
      <c r="WCW182" s="255"/>
      <c r="WCX182" s="126"/>
      <c r="WCY182" s="84"/>
      <c r="WCZ182" s="4"/>
      <c r="WDA182" s="4"/>
      <c r="WDB182" s="4"/>
      <c r="WDC182" s="4"/>
      <c r="WDD182" s="205"/>
      <c r="WDE182" s="70"/>
      <c r="WDF182" s="87"/>
      <c r="WDG182" s="255"/>
      <c r="WDH182" s="126"/>
      <c r="WDI182" s="84"/>
      <c r="WDJ182" s="4"/>
      <c r="WDK182" s="4"/>
      <c r="WDL182" s="4"/>
      <c r="WDM182" s="4"/>
      <c r="WDN182" s="205"/>
      <c r="WDO182" s="70"/>
      <c r="WDP182" s="87"/>
      <c r="WDQ182" s="255"/>
      <c r="WDR182" s="126"/>
      <c r="WDS182" s="84"/>
      <c r="WDT182" s="4"/>
      <c r="WDU182" s="4"/>
      <c r="WDV182" s="4"/>
      <c r="WDW182" s="4"/>
      <c r="WDX182" s="205"/>
      <c r="WDY182" s="70"/>
      <c r="WDZ182" s="87"/>
      <c r="WEA182" s="255"/>
      <c r="WEB182" s="126"/>
      <c r="WEC182" s="84"/>
      <c r="WED182" s="4"/>
      <c r="WEE182" s="4"/>
      <c r="WEF182" s="4"/>
      <c r="WEG182" s="4"/>
      <c r="WEH182" s="205"/>
      <c r="WEI182" s="70"/>
      <c r="WEJ182" s="87"/>
      <c r="WEK182" s="255"/>
      <c r="WEL182" s="126"/>
      <c r="WEM182" s="84"/>
      <c r="WEN182" s="4"/>
      <c r="WEO182" s="4"/>
      <c r="WEP182" s="4"/>
      <c r="WEQ182" s="4"/>
      <c r="WER182" s="205"/>
      <c r="WES182" s="70"/>
      <c r="WET182" s="87"/>
      <c r="WEU182" s="255"/>
      <c r="WEV182" s="126"/>
      <c r="WEW182" s="84"/>
      <c r="WEX182" s="4"/>
      <c r="WEY182" s="4"/>
      <c r="WEZ182" s="4"/>
      <c r="WFA182" s="4"/>
      <c r="WFB182" s="205"/>
      <c r="WFC182" s="70"/>
      <c r="WFD182" s="87"/>
      <c r="WFE182" s="255"/>
      <c r="WFF182" s="126"/>
      <c r="WFG182" s="84"/>
      <c r="WFH182" s="4"/>
      <c r="WFI182" s="4"/>
      <c r="WFJ182" s="4"/>
      <c r="WFK182" s="4"/>
      <c r="WFL182" s="205"/>
      <c r="WFM182" s="70"/>
      <c r="WFN182" s="87"/>
      <c r="WFO182" s="255"/>
      <c r="WFP182" s="126"/>
      <c r="WFQ182" s="84"/>
      <c r="WFR182" s="4"/>
      <c r="WFS182" s="4"/>
      <c r="WFT182" s="4"/>
      <c r="WFU182" s="4"/>
      <c r="WFV182" s="205"/>
      <c r="WFW182" s="70"/>
      <c r="WFX182" s="87"/>
      <c r="WFY182" s="255"/>
      <c r="WFZ182" s="126"/>
      <c r="WGA182" s="84"/>
      <c r="WGB182" s="4"/>
      <c r="WGC182" s="4"/>
      <c r="WGD182" s="4"/>
      <c r="WGE182" s="4"/>
      <c r="WGF182" s="205"/>
      <c r="WGG182" s="70"/>
      <c r="WGH182" s="87"/>
      <c r="WGI182" s="255"/>
      <c r="WGJ182" s="126"/>
      <c r="WGK182" s="84"/>
      <c r="WGL182" s="4"/>
      <c r="WGM182" s="4"/>
      <c r="WGN182" s="4"/>
      <c r="WGO182" s="4"/>
      <c r="WGP182" s="205"/>
      <c r="WGQ182" s="70"/>
      <c r="WGR182" s="87"/>
      <c r="WGS182" s="255"/>
      <c r="WGT182" s="126"/>
      <c r="WGU182" s="84"/>
      <c r="WGV182" s="4"/>
      <c r="WGW182" s="4"/>
      <c r="WGX182" s="4"/>
      <c r="WGY182" s="4"/>
      <c r="WGZ182" s="205"/>
      <c r="WHA182" s="70"/>
      <c r="WHB182" s="87"/>
      <c r="WHC182" s="255"/>
      <c r="WHD182" s="126"/>
      <c r="WHE182" s="84"/>
      <c r="WHF182" s="4"/>
      <c r="WHG182" s="4"/>
      <c r="WHH182" s="4"/>
      <c r="WHI182" s="4"/>
      <c r="WHJ182" s="205"/>
      <c r="WHK182" s="70"/>
      <c r="WHL182" s="87"/>
      <c r="WHM182" s="255"/>
      <c r="WHN182" s="126"/>
      <c r="WHO182" s="84"/>
      <c r="WHP182" s="4"/>
      <c r="WHQ182" s="4"/>
      <c r="WHR182" s="4"/>
      <c r="WHS182" s="4"/>
      <c r="WHT182" s="205"/>
      <c r="WHU182" s="70"/>
      <c r="WHV182" s="87"/>
      <c r="WHW182" s="255"/>
      <c r="WHX182" s="126"/>
      <c r="WHY182" s="84"/>
      <c r="WHZ182" s="4"/>
      <c r="WIA182" s="4"/>
      <c r="WIB182" s="4"/>
      <c r="WIC182" s="4"/>
      <c r="WID182" s="205"/>
      <c r="WIE182" s="70"/>
      <c r="WIF182" s="87"/>
      <c r="WIG182" s="255"/>
      <c r="WIH182" s="126"/>
      <c r="WII182" s="84"/>
      <c r="WIJ182" s="4"/>
      <c r="WIK182" s="4"/>
      <c r="WIL182" s="4"/>
      <c r="WIM182" s="4"/>
      <c r="WIN182" s="205"/>
      <c r="WIO182" s="70"/>
      <c r="WIP182" s="87"/>
      <c r="WIQ182" s="255"/>
      <c r="WIR182" s="126"/>
      <c r="WIS182" s="84"/>
      <c r="WIT182" s="4"/>
      <c r="WIU182" s="4"/>
      <c r="WIV182" s="4"/>
      <c r="WIW182" s="4"/>
      <c r="WIX182" s="205"/>
      <c r="WIY182" s="70"/>
      <c r="WIZ182" s="87"/>
      <c r="WJA182" s="255"/>
      <c r="WJB182" s="126"/>
      <c r="WJC182" s="84"/>
      <c r="WJD182" s="4"/>
      <c r="WJE182" s="4"/>
      <c r="WJF182" s="4"/>
      <c r="WJG182" s="4"/>
      <c r="WJH182" s="205"/>
      <c r="WJI182" s="70"/>
      <c r="WJJ182" s="87"/>
      <c r="WJK182" s="255"/>
      <c r="WJL182" s="126"/>
      <c r="WJM182" s="84"/>
      <c r="WJN182" s="4"/>
      <c r="WJO182" s="4"/>
      <c r="WJP182" s="4"/>
      <c r="WJQ182" s="4"/>
      <c r="WJR182" s="205"/>
      <c r="WJS182" s="70"/>
      <c r="WJT182" s="87"/>
      <c r="WJU182" s="255"/>
      <c r="WJV182" s="126"/>
      <c r="WJW182" s="84"/>
      <c r="WJX182" s="4"/>
      <c r="WJY182" s="4"/>
      <c r="WJZ182" s="4"/>
      <c r="WKA182" s="4"/>
      <c r="WKB182" s="205"/>
      <c r="WKC182" s="70"/>
      <c r="WKD182" s="87"/>
      <c r="WKE182" s="255"/>
      <c r="WKF182" s="126"/>
      <c r="WKG182" s="84"/>
      <c r="WKH182" s="4"/>
      <c r="WKI182" s="4"/>
      <c r="WKJ182" s="4"/>
      <c r="WKK182" s="4"/>
      <c r="WKL182" s="205"/>
      <c r="WKM182" s="70"/>
      <c r="WKN182" s="87"/>
      <c r="WKO182" s="255"/>
      <c r="WKP182" s="126"/>
      <c r="WKQ182" s="84"/>
      <c r="WKR182" s="4"/>
      <c r="WKS182" s="4"/>
      <c r="WKT182" s="4"/>
      <c r="WKU182" s="4"/>
      <c r="WKV182" s="205"/>
      <c r="WKW182" s="70"/>
      <c r="WKX182" s="87"/>
      <c r="WKY182" s="255"/>
      <c r="WKZ182" s="126"/>
      <c r="WLA182" s="84"/>
      <c r="WLB182" s="4"/>
      <c r="WLC182" s="4"/>
      <c r="WLD182" s="4"/>
      <c r="WLE182" s="4"/>
      <c r="WLF182" s="205"/>
      <c r="WLG182" s="70"/>
      <c r="WLH182" s="87"/>
      <c r="WLI182" s="255"/>
      <c r="WLJ182" s="126"/>
      <c r="WLK182" s="84"/>
      <c r="WLL182" s="4"/>
      <c r="WLM182" s="4"/>
      <c r="WLN182" s="4"/>
      <c r="WLO182" s="4"/>
      <c r="WLP182" s="205"/>
      <c r="WLQ182" s="70"/>
      <c r="WLR182" s="87"/>
      <c r="WLS182" s="255"/>
      <c r="WLT182" s="126"/>
      <c r="WLU182" s="84"/>
      <c r="WLV182" s="4"/>
      <c r="WLW182" s="4"/>
      <c r="WLX182" s="4"/>
      <c r="WLY182" s="4"/>
      <c r="WLZ182" s="205"/>
      <c r="WMA182" s="70"/>
      <c r="WMB182" s="87"/>
      <c r="WMC182" s="255"/>
      <c r="WMD182" s="126"/>
      <c r="WME182" s="84"/>
      <c r="WMF182" s="4"/>
      <c r="WMG182" s="4"/>
      <c r="WMH182" s="4"/>
      <c r="WMI182" s="4"/>
      <c r="WMJ182" s="205"/>
      <c r="WMK182" s="70"/>
      <c r="WML182" s="87"/>
      <c r="WMM182" s="255"/>
      <c r="WMN182" s="126"/>
      <c r="WMO182" s="84"/>
      <c r="WMP182" s="4"/>
      <c r="WMQ182" s="4"/>
      <c r="WMR182" s="4"/>
      <c r="WMS182" s="4"/>
      <c r="WMT182" s="205"/>
      <c r="WMU182" s="70"/>
      <c r="WMV182" s="87"/>
      <c r="WMW182" s="255"/>
      <c r="WMX182" s="126"/>
      <c r="WMY182" s="84"/>
      <c r="WMZ182" s="4"/>
      <c r="WNA182" s="4"/>
      <c r="WNB182" s="4"/>
      <c r="WNC182" s="4"/>
      <c r="WND182" s="205"/>
      <c r="WNE182" s="70"/>
      <c r="WNF182" s="87"/>
      <c r="WNG182" s="255"/>
      <c r="WNH182" s="126"/>
      <c r="WNI182" s="84"/>
      <c r="WNJ182" s="4"/>
      <c r="WNK182" s="4"/>
      <c r="WNL182" s="4"/>
      <c r="WNM182" s="4"/>
      <c r="WNN182" s="205"/>
      <c r="WNO182" s="70"/>
      <c r="WNP182" s="87"/>
      <c r="WNQ182" s="255"/>
      <c r="WNR182" s="126"/>
      <c r="WNS182" s="84"/>
      <c r="WNT182" s="4"/>
      <c r="WNU182" s="4"/>
      <c r="WNV182" s="4"/>
      <c r="WNW182" s="4"/>
      <c r="WNX182" s="205"/>
      <c r="WNY182" s="70"/>
      <c r="WNZ182" s="87"/>
      <c r="WOA182" s="255"/>
      <c r="WOB182" s="126"/>
      <c r="WOC182" s="84"/>
      <c r="WOD182" s="4"/>
      <c r="WOE182" s="4"/>
      <c r="WOF182" s="4"/>
      <c r="WOG182" s="4"/>
      <c r="WOH182" s="205"/>
      <c r="WOI182" s="70"/>
      <c r="WOJ182" s="87"/>
      <c r="WOK182" s="255"/>
      <c r="WOL182" s="126"/>
      <c r="WOM182" s="84"/>
      <c r="WON182" s="4"/>
      <c r="WOO182" s="4"/>
      <c r="WOP182" s="4"/>
      <c r="WOQ182" s="4"/>
      <c r="WOR182" s="205"/>
      <c r="WOS182" s="70"/>
      <c r="WOT182" s="87"/>
      <c r="WOU182" s="255"/>
      <c r="WOV182" s="126"/>
      <c r="WOW182" s="84"/>
      <c r="WOX182" s="4"/>
      <c r="WOY182" s="4"/>
      <c r="WOZ182" s="4"/>
      <c r="WPA182" s="4"/>
      <c r="WPB182" s="205"/>
      <c r="WPC182" s="70"/>
      <c r="WPD182" s="87"/>
      <c r="WPE182" s="255"/>
      <c r="WPF182" s="126"/>
      <c r="WPG182" s="84"/>
      <c r="WPH182" s="4"/>
      <c r="WPI182" s="4"/>
      <c r="WPJ182" s="4"/>
      <c r="WPK182" s="4"/>
      <c r="WPL182" s="205"/>
      <c r="WPM182" s="70"/>
      <c r="WPN182" s="87"/>
      <c r="WPO182" s="255"/>
      <c r="WPP182" s="126"/>
      <c r="WPQ182" s="84"/>
      <c r="WPR182" s="4"/>
      <c r="WPS182" s="4"/>
      <c r="WPT182" s="4"/>
      <c r="WPU182" s="4"/>
      <c r="WPV182" s="205"/>
      <c r="WPW182" s="70"/>
      <c r="WPX182" s="87"/>
      <c r="WPY182" s="255"/>
      <c r="WPZ182" s="126"/>
      <c r="WQA182" s="84"/>
      <c r="WQB182" s="4"/>
      <c r="WQC182" s="4"/>
      <c r="WQD182" s="4"/>
      <c r="WQE182" s="4"/>
      <c r="WQF182" s="205"/>
      <c r="WQG182" s="70"/>
      <c r="WQH182" s="87"/>
      <c r="WQI182" s="255"/>
      <c r="WQJ182" s="126"/>
      <c r="WQK182" s="84"/>
      <c r="WQL182" s="4"/>
      <c r="WQM182" s="4"/>
      <c r="WQN182" s="4"/>
      <c r="WQO182" s="4"/>
      <c r="WQP182" s="205"/>
      <c r="WQQ182" s="70"/>
      <c r="WQR182" s="87"/>
      <c r="WQS182" s="255"/>
      <c r="WQT182" s="126"/>
      <c r="WQU182" s="84"/>
      <c r="WQV182" s="4"/>
      <c r="WQW182" s="4"/>
      <c r="WQX182" s="4"/>
      <c r="WQY182" s="4"/>
      <c r="WQZ182" s="205"/>
      <c r="WRA182" s="70"/>
      <c r="WRB182" s="87"/>
      <c r="WRC182" s="255"/>
      <c r="WRD182" s="126"/>
      <c r="WRE182" s="84"/>
      <c r="WRF182" s="4"/>
      <c r="WRG182" s="4"/>
      <c r="WRH182" s="4"/>
      <c r="WRI182" s="4"/>
      <c r="WRJ182" s="205"/>
      <c r="WRK182" s="70"/>
      <c r="WRL182" s="87"/>
      <c r="WRM182" s="255"/>
      <c r="WRN182" s="126"/>
      <c r="WRO182" s="84"/>
      <c r="WRP182" s="4"/>
      <c r="WRQ182" s="4"/>
      <c r="WRR182" s="4"/>
      <c r="WRS182" s="4"/>
      <c r="WRT182" s="205"/>
      <c r="WRU182" s="70"/>
      <c r="WRV182" s="87"/>
      <c r="WRW182" s="255"/>
      <c r="WRX182" s="126"/>
      <c r="WRY182" s="84"/>
      <c r="WRZ182" s="4"/>
      <c r="WSA182" s="4"/>
      <c r="WSB182" s="4"/>
      <c r="WSC182" s="4"/>
      <c r="WSD182" s="205"/>
      <c r="WSE182" s="70"/>
      <c r="WSF182" s="87"/>
      <c r="WSG182" s="255"/>
      <c r="WSH182" s="126"/>
      <c r="WSI182" s="84"/>
      <c r="WSJ182" s="4"/>
      <c r="WSK182" s="4"/>
      <c r="WSL182" s="4"/>
      <c r="WSM182" s="4"/>
      <c r="WSN182" s="205"/>
      <c r="WSO182" s="70"/>
      <c r="WSP182" s="87"/>
      <c r="WSQ182" s="255"/>
      <c r="WSR182" s="126"/>
      <c r="WSS182" s="84"/>
      <c r="WST182" s="4"/>
      <c r="WSU182" s="4"/>
      <c r="WSV182" s="4"/>
      <c r="WSW182" s="4"/>
      <c r="WSX182" s="205"/>
      <c r="WSY182" s="70"/>
      <c r="WSZ182" s="87"/>
      <c r="WTA182" s="255"/>
      <c r="WTB182" s="126"/>
      <c r="WTC182" s="84"/>
      <c r="WTD182" s="4"/>
      <c r="WTE182" s="4"/>
      <c r="WTF182" s="4"/>
      <c r="WTG182" s="4"/>
      <c r="WTH182" s="205"/>
      <c r="WTI182" s="70"/>
      <c r="WTJ182" s="87"/>
      <c r="WTK182" s="255"/>
      <c r="WTL182" s="126"/>
      <c r="WTM182" s="84"/>
      <c r="WTN182" s="4"/>
      <c r="WTO182" s="4"/>
      <c r="WTP182" s="4"/>
      <c r="WTQ182" s="4"/>
      <c r="WTR182" s="205"/>
      <c r="WTS182" s="70"/>
      <c r="WTT182" s="87"/>
      <c r="WTU182" s="255"/>
      <c r="WTV182" s="126"/>
      <c r="WTW182" s="84"/>
      <c r="WTX182" s="4"/>
      <c r="WTY182" s="4"/>
      <c r="WTZ182" s="4"/>
      <c r="WUA182" s="4"/>
      <c r="WUB182" s="205"/>
      <c r="WUC182" s="70"/>
      <c r="WUD182" s="87"/>
      <c r="WUE182" s="255"/>
      <c r="WUF182" s="126"/>
      <c r="WUG182" s="84"/>
      <c r="WUH182" s="4"/>
      <c r="WUI182" s="4"/>
      <c r="WUJ182" s="4"/>
      <c r="WUK182" s="4"/>
      <c r="WUL182" s="205"/>
      <c r="WUM182" s="70"/>
      <c r="WUN182" s="87"/>
      <c r="WUO182" s="255"/>
      <c r="WUP182" s="126"/>
      <c r="WUQ182" s="84"/>
      <c r="WUR182" s="4"/>
      <c r="WUS182" s="4"/>
      <c r="WUT182" s="4"/>
      <c r="WUU182" s="4"/>
      <c r="WUV182" s="205"/>
      <c r="WUW182" s="70"/>
      <c r="WUX182" s="87"/>
      <c r="WUY182" s="255"/>
      <c r="WUZ182" s="126"/>
      <c r="WVA182" s="84"/>
      <c r="WVB182" s="4"/>
      <c r="WVC182" s="4"/>
      <c r="WVD182" s="4"/>
      <c r="WVE182" s="4"/>
      <c r="WVF182" s="205"/>
      <c r="WVG182" s="70"/>
      <c r="WVH182" s="87"/>
      <c r="WVI182" s="255"/>
      <c r="WVJ182" s="126"/>
      <c r="WVK182" s="84"/>
      <c r="WVL182" s="4"/>
      <c r="WVM182" s="4"/>
      <c r="WVN182" s="4"/>
      <c r="WVO182" s="4"/>
      <c r="WVP182" s="205"/>
      <c r="WVQ182" s="70"/>
      <c r="WVR182" s="87"/>
      <c r="WVS182" s="255"/>
      <c r="WVT182" s="126"/>
      <c r="WVU182" s="84"/>
      <c r="WVV182" s="4"/>
      <c r="WVW182" s="4"/>
      <c r="WVX182" s="4"/>
      <c r="WVY182" s="4"/>
      <c r="WVZ182" s="205"/>
      <c r="WWA182" s="70"/>
      <c r="WWB182" s="87"/>
      <c r="WWC182" s="255"/>
      <c r="WWD182" s="126"/>
      <c r="WWE182" s="84"/>
      <c r="WWF182" s="4"/>
      <c r="WWG182" s="4"/>
      <c r="WWH182" s="4"/>
      <c r="WWI182" s="4"/>
      <c r="WWJ182" s="205"/>
      <c r="WWK182" s="70"/>
      <c r="WWL182" s="87"/>
      <c r="WWM182" s="255"/>
      <c r="WWN182" s="126"/>
      <c r="WWO182" s="84"/>
      <c r="WWP182" s="4"/>
      <c r="WWQ182" s="4"/>
      <c r="WWR182" s="4"/>
      <c r="WWS182" s="4"/>
      <c r="WWT182" s="205"/>
      <c r="WWU182" s="70"/>
      <c r="WWV182" s="87"/>
      <c r="WWW182" s="255"/>
      <c r="WWX182" s="126"/>
      <c r="WWY182" s="84"/>
      <c r="WWZ182" s="4"/>
      <c r="WXA182" s="4"/>
      <c r="WXB182" s="4"/>
      <c r="WXC182" s="4"/>
      <c r="WXD182" s="205"/>
      <c r="WXE182" s="70"/>
      <c r="WXF182" s="87"/>
      <c r="WXG182" s="255"/>
      <c r="WXH182" s="126"/>
      <c r="WXI182" s="84"/>
      <c r="WXJ182" s="4"/>
      <c r="WXK182" s="4"/>
      <c r="WXL182" s="4"/>
      <c r="WXM182" s="4"/>
      <c r="WXN182" s="205"/>
      <c r="WXO182" s="70"/>
      <c r="WXP182" s="87"/>
      <c r="WXQ182" s="255"/>
      <c r="WXR182" s="126"/>
      <c r="WXS182" s="84"/>
      <c r="WXT182" s="4"/>
      <c r="WXU182" s="4"/>
      <c r="WXV182" s="4"/>
      <c r="WXW182" s="4"/>
      <c r="WXX182" s="205"/>
      <c r="WXY182" s="70"/>
      <c r="WXZ182" s="87"/>
      <c r="WYA182" s="255"/>
      <c r="WYB182" s="126"/>
      <c r="WYC182" s="84"/>
      <c r="WYD182" s="4"/>
      <c r="WYE182" s="4"/>
      <c r="WYF182" s="4"/>
      <c r="WYG182" s="4"/>
      <c r="WYH182" s="205"/>
      <c r="WYI182" s="70"/>
      <c r="WYJ182" s="87"/>
      <c r="WYK182" s="255"/>
      <c r="WYL182" s="126"/>
      <c r="WYM182" s="84"/>
      <c r="WYN182" s="4"/>
      <c r="WYO182" s="4"/>
      <c r="WYP182" s="4"/>
      <c r="WYQ182" s="4"/>
      <c r="WYR182" s="205"/>
      <c r="WYS182" s="70"/>
      <c r="WYT182" s="87"/>
      <c r="WYU182" s="255"/>
      <c r="WYV182" s="126"/>
      <c r="WYW182" s="84"/>
      <c r="WYX182" s="4"/>
      <c r="WYY182" s="4"/>
      <c r="WYZ182" s="4"/>
      <c r="WZA182" s="4"/>
      <c r="WZB182" s="205"/>
      <c r="WZC182" s="70"/>
      <c r="WZD182" s="87"/>
      <c r="WZE182" s="255"/>
      <c r="WZF182" s="126"/>
      <c r="WZG182" s="84"/>
      <c r="WZH182" s="4"/>
      <c r="WZI182" s="4"/>
      <c r="WZJ182" s="4"/>
      <c r="WZK182" s="4"/>
      <c r="WZL182" s="205"/>
      <c r="WZM182" s="70"/>
      <c r="WZN182" s="87"/>
      <c r="WZO182" s="255"/>
      <c r="WZP182" s="126"/>
      <c r="WZQ182" s="84"/>
      <c r="WZR182" s="4"/>
      <c r="WZS182" s="4"/>
      <c r="WZT182" s="4"/>
      <c r="WZU182" s="4"/>
      <c r="WZV182" s="205"/>
      <c r="WZW182" s="70"/>
      <c r="WZX182" s="87"/>
      <c r="WZY182" s="255"/>
      <c r="WZZ182" s="126"/>
      <c r="XAA182" s="84"/>
      <c r="XAB182" s="4"/>
      <c r="XAC182" s="4"/>
      <c r="XAD182" s="4"/>
      <c r="XAE182" s="4"/>
      <c r="XAF182" s="205"/>
      <c r="XAG182" s="70"/>
      <c r="XAH182" s="87"/>
      <c r="XAI182" s="255"/>
      <c r="XAJ182" s="126"/>
      <c r="XAK182" s="84"/>
      <c r="XAL182" s="4"/>
      <c r="XAM182" s="4"/>
      <c r="XAN182" s="4"/>
      <c r="XAO182" s="4"/>
      <c r="XAP182" s="205"/>
      <c r="XAQ182" s="70"/>
      <c r="XAR182" s="87"/>
      <c r="XAS182" s="255"/>
      <c r="XAT182" s="126"/>
      <c r="XAU182" s="84"/>
      <c r="XAV182" s="4"/>
      <c r="XAW182" s="4"/>
      <c r="XAX182" s="4"/>
      <c r="XAY182" s="4"/>
      <c r="XAZ182" s="205"/>
      <c r="XBA182" s="70"/>
      <c r="XBB182" s="87"/>
      <c r="XBC182" s="255"/>
      <c r="XBD182" s="126"/>
      <c r="XBE182" s="84"/>
      <c r="XBF182" s="4"/>
      <c r="XBG182" s="4"/>
      <c r="XBH182" s="4"/>
      <c r="XBI182" s="4"/>
      <c r="XBJ182" s="205"/>
      <c r="XBK182" s="70"/>
      <c r="XBL182" s="87"/>
      <c r="XBM182" s="255"/>
      <c r="XBN182" s="126"/>
      <c r="XBO182" s="84"/>
      <c r="XBP182" s="4"/>
      <c r="XBQ182" s="4"/>
      <c r="XBR182" s="4"/>
      <c r="XBS182" s="4"/>
      <c r="XBT182" s="205"/>
      <c r="XBU182" s="70"/>
      <c r="XBV182" s="87"/>
      <c r="XBW182" s="255"/>
      <c r="XBX182" s="126"/>
      <c r="XBY182" s="84"/>
      <c r="XBZ182" s="4"/>
      <c r="XCA182" s="4"/>
      <c r="XCB182" s="4"/>
      <c r="XCC182" s="4"/>
      <c r="XCD182" s="205"/>
      <c r="XCE182" s="70"/>
      <c r="XCF182" s="87"/>
      <c r="XCG182" s="255"/>
      <c r="XCH182" s="126"/>
      <c r="XCI182" s="84"/>
      <c r="XCJ182" s="4"/>
      <c r="XCK182" s="4"/>
      <c r="XCL182" s="4"/>
      <c r="XCM182" s="4"/>
      <c r="XCN182" s="205"/>
      <c r="XCO182" s="70"/>
      <c r="XCP182" s="87"/>
      <c r="XCQ182" s="255"/>
      <c r="XCR182" s="126"/>
      <c r="XCS182" s="84"/>
      <c r="XCT182" s="4"/>
      <c r="XCU182" s="4"/>
      <c r="XCV182" s="4"/>
      <c r="XCW182" s="4"/>
      <c r="XCX182" s="205"/>
      <c r="XCY182" s="70"/>
      <c r="XCZ182" s="87"/>
      <c r="XDA182" s="255"/>
      <c r="XDB182" s="126"/>
      <c r="XDC182" s="84"/>
      <c r="XDD182" s="4"/>
      <c r="XDE182" s="4"/>
      <c r="XDF182" s="4"/>
      <c r="XDG182" s="4"/>
      <c r="XDH182" s="205"/>
      <c r="XDI182" s="70"/>
      <c r="XDJ182" s="87"/>
      <c r="XDK182" s="255"/>
      <c r="XDL182" s="126"/>
      <c r="XDM182" s="84"/>
      <c r="XDN182" s="4"/>
      <c r="XDO182" s="4"/>
      <c r="XDP182" s="4"/>
      <c r="XDQ182" s="4"/>
      <c r="XDR182" s="205"/>
      <c r="XDS182" s="70"/>
      <c r="XDT182" s="87"/>
      <c r="XDU182" s="255"/>
      <c r="XDV182" s="126"/>
      <c r="XDW182" s="84"/>
      <c r="XDX182" s="4"/>
      <c r="XDY182" s="4"/>
      <c r="XDZ182" s="4"/>
      <c r="XEA182" s="4"/>
      <c r="XEB182" s="205"/>
      <c r="XEC182" s="70"/>
      <c r="XED182" s="87"/>
      <c r="XEE182" s="255"/>
      <c r="XEF182" s="126"/>
      <c r="XEG182" s="84"/>
      <c r="XEH182" s="4"/>
      <c r="XEI182" s="4"/>
      <c r="XEJ182" s="4"/>
      <c r="XEK182" s="4"/>
      <c r="XEL182" s="205"/>
      <c r="XEM182" s="70"/>
      <c r="XEN182" s="87"/>
      <c r="XEO182" s="255"/>
      <c r="XEP182" s="126"/>
      <c r="XEQ182" s="84"/>
      <c r="XER182" s="4"/>
      <c r="XES182" s="4"/>
      <c r="XET182" s="4"/>
      <c r="XEU182" s="4"/>
      <c r="XEV182" s="205"/>
      <c r="XEW182" s="70"/>
      <c r="XEX182" s="87"/>
      <c r="XEY182" s="255"/>
      <c r="XEZ182" s="126"/>
      <c r="XFA182" s="84"/>
      <c r="XFB182" s="4"/>
      <c r="XFC182" s="4"/>
      <c r="XFD182" s="4"/>
    </row>
    <row r="183" spans="1:16384" s="339" customFormat="1" ht="25.5">
      <c r="A183" s="60" t="s">
        <v>188</v>
      </c>
      <c r="B183" s="203">
        <v>148</v>
      </c>
      <c r="C183" s="203">
        <v>1003</v>
      </c>
      <c r="D183" s="203" t="s">
        <v>329</v>
      </c>
      <c r="E183" s="203">
        <v>321</v>
      </c>
      <c r="F183" s="64"/>
      <c r="G183" s="203"/>
      <c r="H183" s="88">
        <v>210000000</v>
      </c>
      <c r="I183" s="219">
        <v>210000000</v>
      </c>
      <c r="J183" s="219">
        <v>205650000</v>
      </c>
      <c r="K183" s="336">
        <f>I183-J183</f>
        <v>4350000</v>
      </c>
      <c r="L183" s="338"/>
      <c r="M183" s="134">
        <f t="shared" si="49"/>
        <v>0</v>
      </c>
      <c r="N183" s="55">
        <f t="shared" si="50"/>
        <v>4350000</v>
      </c>
    </row>
    <row r="184" spans="1:16384" s="58" customFormat="1" ht="63.75">
      <c r="A184" s="84" t="s">
        <v>296</v>
      </c>
      <c r="B184" s="4">
        <v>148</v>
      </c>
      <c r="C184" s="4">
        <v>1003</v>
      </c>
      <c r="D184" s="4" t="s">
        <v>295</v>
      </c>
      <c r="E184" s="4" t="s">
        <v>1</v>
      </c>
      <c r="F184" s="3"/>
      <c r="G184" s="70"/>
      <c r="H184" s="87">
        <f>SUM(H185:H185)</f>
        <v>4120000</v>
      </c>
      <c r="I184" s="87">
        <f>SUM(I185:I185)</f>
        <v>4120000</v>
      </c>
      <c r="J184" s="126">
        <f>SUM(J185:J185)</f>
        <v>4120000</v>
      </c>
      <c r="K184" s="87">
        <f>SUM(K185:K185)</f>
        <v>0</v>
      </c>
      <c r="L184" s="52"/>
      <c r="M184" s="134">
        <f t="shared" si="49"/>
        <v>0</v>
      </c>
      <c r="N184" s="55">
        <f t="shared" si="50"/>
        <v>0</v>
      </c>
    </row>
    <row r="185" spans="1:16384" s="194" customFormat="1" ht="25.5">
      <c r="A185" s="60" t="s">
        <v>188</v>
      </c>
      <c r="B185" s="203">
        <v>148</v>
      </c>
      <c r="C185" s="203">
        <v>1003</v>
      </c>
      <c r="D185" s="203" t="s">
        <v>295</v>
      </c>
      <c r="E185" s="203">
        <v>321</v>
      </c>
      <c r="F185" s="64"/>
      <c r="G185" s="203"/>
      <c r="H185" s="88">
        <v>4120000</v>
      </c>
      <c r="I185" s="219">
        <v>4120000</v>
      </c>
      <c r="J185" s="219">
        <v>4120000</v>
      </c>
      <c r="K185" s="278">
        <f>I185-J185</f>
        <v>0</v>
      </c>
      <c r="L185" s="192"/>
      <c r="M185" s="134">
        <f t="shared" si="49"/>
        <v>0</v>
      </c>
      <c r="N185" s="55">
        <f t="shared" si="50"/>
        <v>0</v>
      </c>
    </row>
    <row r="186" spans="1:16384" s="58" customFormat="1" ht="38.25">
      <c r="A186" s="84" t="s">
        <v>288</v>
      </c>
      <c r="B186" s="4">
        <v>148</v>
      </c>
      <c r="C186" s="4">
        <v>1003</v>
      </c>
      <c r="D186" s="4" t="s">
        <v>287</v>
      </c>
      <c r="E186" s="4" t="s">
        <v>1</v>
      </c>
      <c r="F186" s="3"/>
      <c r="G186" s="70"/>
      <c r="H186" s="87">
        <f>SUM(H187:H187)</f>
        <v>2329100000</v>
      </c>
      <c r="I186" s="87">
        <f>SUM(I187:I187)</f>
        <v>2329100000</v>
      </c>
      <c r="J186" s="126">
        <f>SUM(J187:J187)</f>
        <v>2328200000</v>
      </c>
      <c r="K186" s="87">
        <f>SUM(K187:K187)</f>
        <v>900000</v>
      </c>
      <c r="L186" s="52"/>
      <c r="M186" s="134">
        <f t="shared" si="49"/>
        <v>0</v>
      </c>
      <c r="N186" s="55">
        <f t="shared" si="50"/>
        <v>900000</v>
      </c>
    </row>
    <row r="187" spans="1:16384" s="57" customFormat="1" ht="25.5">
      <c r="A187" s="60" t="s">
        <v>188</v>
      </c>
      <c r="B187" s="203">
        <v>148</v>
      </c>
      <c r="C187" s="203">
        <v>1003</v>
      </c>
      <c r="D187" s="203" t="s">
        <v>287</v>
      </c>
      <c r="E187" s="203">
        <v>321</v>
      </c>
      <c r="F187" s="64"/>
      <c r="G187" s="203"/>
      <c r="H187" s="88">
        <v>2329100000</v>
      </c>
      <c r="I187" s="88">
        <v>2329100000</v>
      </c>
      <c r="J187" s="252">
        <v>2328200000</v>
      </c>
      <c r="K187" s="88">
        <f>I187-J187</f>
        <v>900000</v>
      </c>
      <c r="L187" s="62"/>
      <c r="M187" s="134">
        <f t="shared" si="49"/>
        <v>0</v>
      </c>
      <c r="N187" s="55">
        <f t="shared" si="50"/>
        <v>900000</v>
      </c>
    </row>
    <row r="188" spans="1:16384" s="58" customFormat="1" ht="25.5">
      <c r="A188" s="84" t="s">
        <v>297</v>
      </c>
      <c r="B188" s="4">
        <v>148</v>
      </c>
      <c r="C188" s="4">
        <v>1004</v>
      </c>
      <c r="D188" s="4">
        <v>2240231440</v>
      </c>
      <c r="E188" s="4" t="s">
        <v>1</v>
      </c>
      <c r="F188" s="3"/>
      <c r="G188" s="70"/>
      <c r="H188" s="87">
        <f>SUM(H189:H189)</f>
        <v>15604.33</v>
      </c>
      <c r="I188" s="87">
        <f>SUM(I189:I189)</f>
        <v>15604.33</v>
      </c>
      <c r="J188" s="126">
        <f>SUM(J189:J189)</f>
        <v>15604.33</v>
      </c>
      <c r="K188" s="87">
        <f>SUM(K189:K189)</f>
        <v>0</v>
      </c>
      <c r="L188" s="52"/>
      <c r="M188" s="134">
        <f t="shared" si="49"/>
        <v>0</v>
      </c>
      <c r="N188" s="55">
        <f t="shared" si="50"/>
        <v>0</v>
      </c>
    </row>
    <row r="189" spans="1:16384" s="57" customFormat="1">
      <c r="A189" s="60" t="s">
        <v>111</v>
      </c>
      <c r="B189" s="203">
        <v>148</v>
      </c>
      <c r="C189" s="203">
        <v>1004</v>
      </c>
      <c r="D189" s="203">
        <v>2240231440</v>
      </c>
      <c r="E189" s="203">
        <v>530</v>
      </c>
      <c r="F189" s="64"/>
      <c r="G189" s="203"/>
      <c r="H189" s="88">
        <v>15604.33</v>
      </c>
      <c r="I189" s="219">
        <v>15604.33</v>
      </c>
      <c r="J189" s="219">
        <v>15604.33</v>
      </c>
      <c r="K189" s="88">
        <f>I189-J189</f>
        <v>0</v>
      </c>
      <c r="L189" s="62"/>
      <c r="M189" s="134">
        <f t="shared" si="49"/>
        <v>0</v>
      </c>
      <c r="N189" s="55">
        <f t="shared" si="50"/>
        <v>0</v>
      </c>
    </row>
    <row r="190" spans="1:16384" s="58" customFormat="1" ht="40.5" customHeight="1">
      <c r="A190" s="84" t="s">
        <v>174</v>
      </c>
      <c r="B190" s="4" t="s">
        <v>0</v>
      </c>
      <c r="C190" s="4" t="s">
        <v>69</v>
      </c>
      <c r="D190" s="4" t="s">
        <v>70</v>
      </c>
      <c r="E190" s="4" t="s">
        <v>1</v>
      </c>
      <c r="F190" s="3" t="s">
        <v>110</v>
      </c>
      <c r="G190" s="70" t="s">
        <v>110</v>
      </c>
      <c r="H190" s="87">
        <f>SUM(H191)</f>
        <v>5932946800</v>
      </c>
      <c r="I190" s="87">
        <f>SUM(I191)</f>
        <v>5932946800</v>
      </c>
      <c r="J190" s="126">
        <f>SUM(J191)</f>
        <v>5932946800</v>
      </c>
      <c r="K190" s="87">
        <f>SUM(K191)</f>
        <v>0</v>
      </c>
      <c r="L190" s="52"/>
      <c r="M190" s="134">
        <f t="shared" si="49"/>
        <v>0</v>
      </c>
      <c r="N190" s="55">
        <f t="shared" si="50"/>
        <v>0</v>
      </c>
    </row>
    <row r="191" spans="1:16384" s="57" customFormat="1">
      <c r="A191" s="60" t="s">
        <v>111</v>
      </c>
      <c r="B191" s="203" t="s">
        <v>0</v>
      </c>
      <c r="C191" s="203" t="s">
        <v>69</v>
      </c>
      <c r="D191" s="203" t="s">
        <v>70</v>
      </c>
      <c r="E191" s="203" t="s">
        <v>71</v>
      </c>
      <c r="F191" s="66" t="s">
        <v>110</v>
      </c>
      <c r="G191" s="101" t="s">
        <v>110</v>
      </c>
      <c r="H191" s="88">
        <v>5932946800</v>
      </c>
      <c r="I191" s="88">
        <v>5932946800</v>
      </c>
      <c r="J191" s="219">
        <v>5932946800</v>
      </c>
      <c r="K191" s="89">
        <f>I191-J191</f>
        <v>0</v>
      </c>
      <c r="L191" s="62"/>
      <c r="M191" s="134">
        <f t="shared" si="49"/>
        <v>0</v>
      </c>
      <c r="N191" s="55">
        <f t="shared" si="50"/>
        <v>0</v>
      </c>
    </row>
    <row r="192" spans="1:16384" s="93" customFormat="1" ht="89.25">
      <c r="A192" s="84" t="s">
        <v>253</v>
      </c>
      <c r="B192" s="4" t="s">
        <v>0</v>
      </c>
      <c r="C192" s="4" t="s">
        <v>69</v>
      </c>
      <c r="D192" s="4" t="s">
        <v>72</v>
      </c>
      <c r="E192" s="4" t="s">
        <v>1</v>
      </c>
      <c r="F192" s="3" t="s">
        <v>110</v>
      </c>
      <c r="G192" s="70" t="s">
        <v>110</v>
      </c>
      <c r="H192" s="87">
        <f>SUM(H193)</f>
        <v>84900</v>
      </c>
      <c r="I192" s="87">
        <f>SUM(I193)</f>
        <v>30343.4</v>
      </c>
      <c r="J192" s="126">
        <f>SUM(J193)</f>
        <v>30343.4</v>
      </c>
      <c r="K192" s="87">
        <f>SUM(K193)</f>
        <v>0</v>
      </c>
      <c r="L192" s="62"/>
      <c r="M192" s="134">
        <f t="shared" si="49"/>
        <v>54556.6</v>
      </c>
      <c r="N192" s="55">
        <f t="shared" si="50"/>
        <v>54556.6</v>
      </c>
    </row>
    <row r="193" spans="1:14" s="58" customFormat="1" ht="25.5">
      <c r="A193" s="143" t="s">
        <v>198</v>
      </c>
      <c r="B193" s="203" t="s">
        <v>0</v>
      </c>
      <c r="C193" s="203" t="s">
        <v>69</v>
      </c>
      <c r="D193" s="203" t="s">
        <v>72</v>
      </c>
      <c r="E193" s="203" t="s">
        <v>73</v>
      </c>
      <c r="F193" s="86" t="s">
        <v>285</v>
      </c>
      <c r="G193" s="94" t="s">
        <v>227</v>
      </c>
      <c r="H193" s="88">
        <v>84900</v>
      </c>
      <c r="I193" s="88">
        <v>30343.4</v>
      </c>
      <c r="J193" s="219">
        <v>30343.4</v>
      </c>
      <c r="K193" s="89">
        <f>I193-J193</f>
        <v>0</v>
      </c>
      <c r="L193" s="52"/>
      <c r="M193" s="134">
        <f t="shared" si="49"/>
        <v>54556.6</v>
      </c>
      <c r="N193" s="55">
        <f t="shared" si="50"/>
        <v>54556.6</v>
      </c>
    </row>
    <row r="194" spans="1:14" s="57" customFormat="1">
      <c r="A194" s="84" t="s">
        <v>175</v>
      </c>
      <c r="B194" s="4" t="s">
        <v>0</v>
      </c>
      <c r="C194" s="4" t="s">
        <v>69</v>
      </c>
      <c r="D194" s="4" t="s">
        <v>74</v>
      </c>
      <c r="E194" s="4" t="s">
        <v>1</v>
      </c>
      <c r="F194" s="3"/>
      <c r="G194" s="70" t="s">
        <v>110</v>
      </c>
      <c r="H194" s="87">
        <f>SUM(H195:H196)</f>
        <v>7839100</v>
      </c>
      <c r="I194" s="87">
        <f>SUM(I195:I196)</f>
        <v>7395617.6600000001</v>
      </c>
      <c r="J194" s="126">
        <f>SUM(J195:J196)</f>
        <v>7345091.3300000001</v>
      </c>
      <c r="K194" s="126">
        <f>SUM(K195:K196)</f>
        <v>50526.330000000075</v>
      </c>
      <c r="L194" s="62"/>
      <c r="M194" s="134">
        <f t="shared" si="49"/>
        <v>443482.33999999985</v>
      </c>
      <c r="N194" s="55">
        <f t="shared" si="50"/>
        <v>494008.66999999993</v>
      </c>
    </row>
    <row r="195" spans="1:14" s="93" customFormat="1">
      <c r="A195" s="60" t="s">
        <v>95</v>
      </c>
      <c r="B195" s="203" t="s">
        <v>0</v>
      </c>
      <c r="C195" s="203" t="s">
        <v>69</v>
      </c>
      <c r="D195" s="203" t="s">
        <v>74</v>
      </c>
      <c r="E195" s="203" t="s">
        <v>4</v>
      </c>
      <c r="F195" s="66"/>
      <c r="G195" s="101" t="s">
        <v>110</v>
      </c>
      <c r="H195" s="88">
        <v>1300</v>
      </c>
      <c r="I195" s="88">
        <v>1140.3699999999999</v>
      </c>
      <c r="J195" s="219">
        <v>1140.3699999999999</v>
      </c>
      <c r="K195" s="88">
        <f t="shared" ref="K195:K196" si="60">I195-J195</f>
        <v>0</v>
      </c>
      <c r="L195" s="62"/>
      <c r="M195" s="134">
        <f t="shared" si="49"/>
        <v>159.63000000000011</v>
      </c>
      <c r="N195" s="55">
        <f t="shared" si="50"/>
        <v>159.63000000000011</v>
      </c>
    </row>
    <row r="196" spans="1:14" s="58" customFormat="1" ht="25.5">
      <c r="A196" s="85" t="s">
        <v>191</v>
      </c>
      <c r="B196" s="203" t="s">
        <v>0</v>
      </c>
      <c r="C196" s="203" t="s">
        <v>69</v>
      </c>
      <c r="D196" s="203" t="s">
        <v>74</v>
      </c>
      <c r="E196" s="203" t="s">
        <v>32</v>
      </c>
      <c r="F196" s="59" t="s">
        <v>110</v>
      </c>
      <c r="G196" s="102" t="s">
        <v>110</v>
      </c>
      <c r="H196" s="88">
        <v>7837800</v>
      </c>
      <c r="I196" s="88">
        <v>7394477.29</v>
      </c>
      <c r="J196" s="252">
        <v>7343950.96</v>
      </c>
      <c r="K196" s="89">
        <f t="shared" si="60"/>
        <v>50526.330000000075</v>
      </c>
      <c r="L196" s="52"/>
      <c r="M196" s="134">
        <f t="shared" si="49"/>
        <v>443322.70999999996</v>
      </c>
      <c r="N196" s="55">
        <f t="shared" si="50"/>
        <v>493849.04000000004</v>
      </c>
    </row>
    <row r="197" spans="1:14" s="57" customFormat="1" ht="25.5">
      <c r="A197" s="84" t="s">
        <v>176</v>
      </c>
      <c r="B197" s="4" t="s">
        <v>0</v>
      </c>
      <c r="C197" s="4" t="s">
        <v>69</v>
      </c>
      <c r="D197" s="4" t="s">
        <v>75</v>
      </c>
      <c r="E197" s="4" t="s">
        <v>1</v>
      </c>
      <c r="F197" s="3" t="s">
        <v>110</v>
      </c>
      <c r="G197" s="70" t="s">
        <v>110</v>
      </c>
      <c r="H197" s="87">
        <f>SUM(H198:H199)</f>
        <v>7098110</v>
      </c>
      <c r="I197" s="87">
        <f>SUM(I198:I199)</f>
        <v>4966724.8600000003</v>
      </c>
      <c r="J197" s="126">
        <f>SUM(J198:J199)</f>
        <v>4961384.8600000003</v>
      </c>
      <c r="K197" s="87">
        <f>SUM(K198:K199)</f>
        <v>5340</v>
      </c>
      <c r="L197" s="62"/>
      <c r="M197" s="134">
        <f t="shared" si="49"/>
        <v>2131385.1399999997</v>
      </c>
      <c r="N197" s="55">
        <f t="shared" si="50"/>
        <v>2136725.1399999997</v>
      </c>
    </row>
    <row r="198" spans="1:14" s="111" customFormat="1">
      <c r="A198" s="60" t="s">
        <v>95</v>
      </c>
      <c r="B198" s="203" t="s">
        <v>0</v>
      </c>
      <c r="C198" s="203" t="s">
        <v>69</v>
      </c>
      <c r="D198" s="203" t="s">
        <v>75</v>
      </c>
      <c r="E198" s="203" t="s">
        <v>4</v>
      </c>
      <c r="F198" s="66" t="s">
        <v>110</v>
      </c>
      <c r="G198" s="101" t="s">
        <v>110</v>
      </c>
      <c r="H198" s="88">
        <v>1250</v>
      </c>
      <c r="I198" s="88">
        <v>524.86</v>
      </c>
      <c r="J198" s="219">
        <v>524.86</v>
      </c>
      <c r="K198" s="88">
        <f t="shared" ref="K198:K199" si="61">I198-J198</f>
        <v>0</v>
      </c>
      <c r="L198" s="110"/>
      <c r="M198" s="134">
        <f t="shared" si="49"/>
        <v>725.14</v>
      </c>
      <c r="N198" s="55">
        <f t="shared" si="50"/>
        <v>725.14</v>
      </c>
    </row>
    <row r="199" spans="1:14" s="112" customFormat="1" ht="25.5">
      <c r="A199" s="85" t="s">
        <v>191</v>
      </c>
      <c r="B199" s="203" t="s">
        <v>0</v>
      </c>
      <c r="C199" s="203" t="s">
        <v>69</v>
      </c>
      <c r="D199" s="203" t="s">
        <v>75</v>
      </c>
      <c r="E199" s="203" t="s">
        <v>32</v>
      </c>
      <c r="F199" s="59" t="s">
        <v>110</v>
      </c>
      <c r="G199" s="102" t="s">
        <v>110</v>
      </c>
      <c r="H199" s="88">
        <v>7096860</v>
      </c>
      <c r="I199" s="88">
        <v>4966200</v>
      </c>
      <c r="J199" s="252">
        <v>4960860</v>
      </c>
      <c r="K199" s="89">
        <f t="shared" si="61"/>
        <v>5340</v>
      </c>
      <c r="L199" s="52"/>
      <c r="M199" s="134">
        <f t="shared" si="49"/>
        <v>2130660</v>
      </c>
      <c r="N199" s="55">
        <f t="shared" si="50"/>
        <v>2136000</v>
      </c>
    </row>
    <row r="200" spans="1:14" s="93" customFormat="1" ht="76.5">
      <c r="A200" s="84" t="s">
        <v>177</v>
      </c>
      <c r="B200" s="4" t="s">
        <v>0</v>
      </c>
      <c r="C200" s="4" t="s">
        <v>69</v>
      </c>
      <c r="D200" s="4" t="s">
        <v>76</v>
      </c>
      <c r="E200" s="4" t="s">
        <v>1</v>
      </c>
      <c r="F200" s="3" t="s">
        <v>110</v>
      </c>
      <c r="G200" s="70" t="s">
        <v>110</v>
      </c>
      <c r="H200" s="87">
        <f>SUM(H201:H203)</f>
        <v>30444900</v>
      </c>
      <c r="I200" s="87">
        <f t="shared" ref="I200:K200" si="62">SUM(I201:I203)</f>
        <v>27798000</v>
      </c>
      <c r="J200" s="87">
        <f t="shared" si="62"/>
        <v>27748250</v>
      </c>
      <c r="K200" s="87">
        <f t="shared" si="62"/>
        <v>49750</v>
      </c>
      <c r="L200" s="62"/>
      <c r="M200" s="134">
        <f t="shared" si="49"/>
        <v>2646900</v>
      </c>
      <c r="N200" s="55">
        <f t="shared" si="50"/>
        <v>2696650</v>
      </c>
    </row>
    <row r="201" spans="1:14" s="58" customFormat="1">
      <c r="A201" s="60" t="s">
        <v>95</v>
      </c>
      <c r="B201" s="203" t="s">
        <v>0</v>
      </c>
      <c r="C201" s="203" t="s">
        <v>69</v>
      </c>
      <c r="D201" s="203" t="s">
        <v>76</v>
      </c>
      <c r="E201" s="203" t="s">
        <v>4</v>
      </c>
      <c r="F201" s="66" t="s">
        <v>110</v>
      </c>
      <c r="G201" s="101" t="s">
        <v>110</v>
      </c>
      <c r="H201" s="88">
        <v>500</v>
      </c>
      <c r="I201" s="88">
        <v>0</v>
      </c>
      <c r="J201" s="219">
        <v>0</v>
      </c>
      <c r="K201" s="88">
        <f t="shared" ref="K201:K203" si="63">I201-J201</f>
        <v>0</v>
      </c>
      <c r="L201" s="52"/>
      <c r="M201" s="134">
        <f t="shared" si="49"/>
        <v>500</v>
      </c>
      <c r="N201" s="55">
        <f t="shared" si="50"/>
        <v>500</v>
      </c>
    </row>
    <row r="202" spans="1:14" s="56" customFormat="1" ht="25.5">
      <c r="A202" s="85" t="s">
        <v>191</v>
      </c>
      <c r="B202" s="203" t="s">
        <v>0</v>
      </c>
      <c r="C202" s="203" t="s">
        <v>69</v>
      </c>
      <c r="D202" s="203" t="s">
        <v>76</v>
      </c>
      <c r="E202" s="203" t="s">
        <v>32</v>
      </c>
      <c r="F202" s="59" t="s">
        <v>110</v>
      </c>
      <c r="G202" s="102" t="s">
        <v>110</v>
      </c>
      <c r="H202" s="88">
        <v>22366400</v>
      </c>
      <c r="I202" s="88">
        <v>19720000</v>
      </c>
      <c r="J202" s="252">
        <v>19720000</v>
      </c>
      <c r="K202" s="89">
        <f t="shared" si="63"/>
        <v>0</v>
      </c>
      <c r="M202" s="134">
        <f t="shared" si="49"/>
        <v>2646400</v>
      </c>
      <c r="N202" s="55">
        <f t="shared" si="50"/>
        <v>2646400</v>
      </c>
    </row>
    <row r="203" spans="1:14" s="56" customFormat="1" ht="15" customHeight="1">
      <c r="A203" s="85" t="s">
        <v>292</v>
      </c>
      <c r="B203" s="203" t="s">
        <v>0</v>
      </c>
      <c r="C203" s="203" t="s">
        <v>69</v>
      </c>
      <c r="D203" s="203" t="s">
        <v>76</v>
      </c>
      <c r="E203" s="203">
        <v>323</v>
      </c>
      <c r="F203" s="59" t="s">
        <v>110</v>
      </c>
      <c r="G203" s="102" t="s">
        <v>110</v>
      </c>
      <c r="H203" s="88">
        <v>8078000</v>
      </c>
      <c r="I203" s="88">
        <v>8078000</v>
      </c>
      <c r="J203" s="252">
        <v>8028250</v>
      </c>
      <c r="K203" s="89">
        <f t="shared" si="63"/>
        <v>49750</v>
      </c>
      <c r="L203" s="295">
        <v>45809</v>
      </c>
      <c r="M203" s="134">
        <f t="shared" si="49"/>
        <v>0</v>
      </c>
      <c r="N203" s="55">
        <f t="shared" si="50"/>
        <v>49750</v>
      </c>
    </row>
    <row r="204" spans="1:14" s="56" customFormat="1" ht="38.25">
      <c r="A204" s="84" t="s">
        <v>178</v>
      </c>
      <c r="B204" s="4" t="s">
        <v>0</v>
      </c>
      <c r="C204" s="4" t="s">
        <v>69</v>
      </c>
      <c r="D204" s="4" t="s">
        <v>77</v>
      </c>
      <c r="E204" s="4" t="s">
        <v>1</v>
      </c>
      <c r="F204" s="3" t="s">
        <v>110</v>
      </c>
      <c r="G204" s="70" t="s">
        <v>110</v>
      </c>
      <c r="H204" s="87">
        <f>SUM(H205)</f>
        <v>25000</v>
      </c>
      <c r="I204" s="87">
        <f>SUM(I205)</f>
        <v>25000</v>
      </c>
      <c r="J204" s="126">
        <f t="shared" ref="J204" si="64">SUM(J205)</f>
        <v>25000</v>
      </c>
      <c r="K204" s="87">
        <f>SUM(K205)</f>
        <v>0</v>
      </c>
      <c r="M204" s="134">
        <f t="shared" si="49"/>
        <v>0</v>
      </c>
      <c r="N204" s="55">
        <f t="shared" si="50"/>
        <v>0</v>
      </c>
    </row>
    <row r="205" spans="1:14" s="58" customFormat="1" ht="25.5">
      <c r="A205" s="85" t="s">
        <v>191</v>
      </c>
      <c r="B205" s="203" t="s">
        <v>0</v>
      </c>
      <c r="C205" s="203" t="s">
        <v>69</v>
      </c>
      <c r="D205" s="203" t="s">
        <v>77</v>
      </c>
      <c r="E205" s="203" t="s">
        <v>32</v>
      </c>
      <c r="F205" s="59" t="s">
        <v>110</v>
      </c>
      <c r="G205" s="102" t="s">
        <v>110</v>
      </c>
      <c r="H205" s="88">
        <v>25000</v>
      </c>
      <c r="I205" s="88">
        <v>25000</v>
      </c>
      <c r="J205" s="252">
        <v>25000</v>
      </c>
      <c r="K205" s="89">
        <f>I205-J205</f>
        <v>0</v>
      </c>
      <c r="L205" s="52"/>
      <c r="M205" s="134">
        <f t="shared" si="49"/>
        <v>0</v>
      </c>
      <c r="N205" s="55">
        <f t="shared" si="50"/>
        <v>0</v>
      </c>
    </row>
    <row r="206" spans="1:14" s="58" customFormat="1" ht="38.25">
      <c r="A206" s="84" t="s">
        <v>179</v>
      </c>
      <c r="B206" s="4" t="s">
        <v>0</v>
      </c>
      <c r="C206" s="4" t="s">
        <v>69</v>
      </c>
      <c r="D206" s="4" t="s">
        <v>78</v>
      </c>
      <c r="E206" s="4" t="s">
        <v>1</v>
      </c>
      <c r="F206" s="3" t="s">
        <v>110</v>
      </c>
      <c r="G206" s="70" t="s">
        <v>110</v>
      </c>
      <c r="H206" s="87">
        <f>SUM(H207:H208)</f>
        <v>6440718.8899999997</v>
      </c>
      <c r="I206" s="87">
        <f t="shared" ref="I206:K206" si="65">SUM(I207:I208)</f>
        <v>6422718.8899999997</v>
      </c>
      <c r="J206" s="87">
        <f t="shared" si="65"/>
        <v>6422710.6900000004</v>
      </c>
      <c r="K206" s="87">
        <f t="shared" si="65"/>
        <v>8.1999999992549419</v>
      </c>
      <c r="L206" s="52"/>
      <c r="M206" s="134">
        <f t="shared" si="49"/>
        <v>18000</v>
      </c>
      <c r="N206" s="55">
        <f t="shared" si="50"/>
        <v>18008.199999999255</v>
      </c>
    </row>
    <row r="207" spans="1:14" s="58" customFormat="1">
      <c r="A207" s="60" t="s">
        <v>95</v>
      </c>
      <c r="B207" s="203" t="s">
        <v>0</v>
      </c>
      <c r="C207" s="203" t="s">
        <v>69</v>
      </c>
      <c r="D207" s="203" t="s">
        <v>78</v>
      </c>
      <c r="E207" s="203" t="s">
        <v>4</v>
      </c>
      <c r="F207" s="66" t="s">
        <v>110</v>
      </c>
      <c r="G207" s="101" t="s">
        <v>110</v>
      </c>
      <c r="H207" s="88">
        <v>18000</v>
      </c>
      <c r="I207" s="88">
        <v>0</v>
      </c>
      <c r="J207" s="219">
        <v>0</v>
      </c>
      <c r="K207" s="88">
        <f t="shared" ref="K207:K208" si="66">I207-J207</f>
        <v>0</v>
      </c>
      <c r="L207" s="52"/>
      <c r="M207" s="134">
        <f t="shared" si="49"/>
        <v>18000</v>
      </c>
      <c r="N207" s="55">
        <f t="shared" si="50"/>
        <v>18000</v>
      </c>
    </row>
    <row r="208" spans="1:14" s="56" customFormat="1" ht="25.5">
      <c r="A208" s="60" t="s">
        <v>188</v>
      </c>
      <c r="B208" s="203" t="s">
        <v>0</v>
      </c>
      <c r="C208" s="203" t="s">
        <v>69</v>
      </c>
      <c r="D208" s="203" t="s">
        <v>78</v>
      </c>
      <c r="E208" s="203" t="s">
        <v>7</v>
      </c>
      <c r="F208" s="66" t="s">
        <v>110</v>
      </c>
      <c r="G208" s="101" t="s">
        <v>110</v>
      </c>
      <c r="H208" s="88">
        <v>6422718.8899999997</v>
      </c>
      <c r="I208" s="88">
        <v>6422718.8899999997</v>
      </c>
      <c r="J208" s="219">
        <v>6422710.6900000004</v>
      </c>
      <c r="K208" s="88">
        <f t="shared" si="66"/>
        <v>8.1999999992549419</v>
      </c>
      <c r="M208" s="134">
        <f t="shared" si="49"/>
        <v>0</v>
      </c>
      <c r="N208" s="55">
        <f t="shared" si="50"/>
        <v>8.1999999992549419</v>
      </c>
    </row>
    <row r="209" spans="1:14" s="58" customFormat="1" ht="38.25">
      <c r="A209" s="84" t="s">
        <v>304</v>
      </c>
      <c r="B209" s="4" t="s">
        <v>0</v>
      </c>
      <c r="C209" s="4" t="s">
        <v>69</v>
      </c>
      <c r="D209" s="4">
        <v>2240271520</v>
      </c>
      <c r="E209" s="4" t="s">
        <v>1</v>
      </c>
      <c r="F209" s="3" t="s">
        <v>110</v>
      </c>
      <c r="G209" s="70" t="s">
        <v>110</v>
      </c>
      <c r="H209" s="87">
        <f t="shared" ref="H209:J209" si="67">SUM(H210:H211)</f>
        <v>219082976</v>
      </c>
      <c r="I209" s="87">
        <f t="shared" si="67"/>
        <v>202875844.31</v>
      </c>
      <c r="J209" s="87">
        <f t="shared" si="67"/>
        <v>202512062.44</v>
      </c>
      <c r="K209" s="87">
        <f>SUM(K210:K211)</f>
        <v>363781.86999999546</v>
      </c>
      <c r="L209" s="52"/>
      <c r="M209" s="134">
        <f t="shared" si="49"/>
        <v>16207131.689999998</v>
      </c>
      <c r="N209" s="55">
        <f t="shared" si="50"/>
        <v>16570913.560000002</v>
      </c>
    </row>
    <row r="210" spans="1:14" s="56" customFormat="1" ht="25.5">
      <c r="A210" s="85" t="s">
        <v>191</v>
      </c>
      <c r="B210" s="203" t="s">
        <v>0</v>
      </c>
      <c r="C210" s="203" t="s">
        <v>69</v>
      </c>
      <c r="D210" s="203" t="s">
        <v>303</v>
      </c>
      <c r="E210" s="203">
        <v>313</v>
      </c>
      <c r="F210" s="66" t="s">
        <v>110</v>
      </c>
      <c r="G210" s="101" t="s">
        <v>110</v>
      </c>
      <c r="H210" s="88">
        <v>205088000</v>
      </c>
      <c r="I210" s="88">
        <v>188880868.31</v>
      </c>
      <c r="J210" s="219">
        <v>188517088.18000001</v>
      </c>
      <c r="K210" s="88">
        <f>I210-J210</f>
        <v>363780.12999999523</v>
      </c>
      <c r="L210" s="294">
        <v>45809</v>
      </c>
      <c r="M210" s="134">
        <f t="shared" si="49"/>
        <v>16207131.689999998</v>
      </c>
      <c r="N210" s="55">
        <f t="shared" si="50"/>
        <v>16570911.819999993</v>
      </c>
    </row>
    <row r="211" spans="1:14" s="56" customFormat="1" ht="25.5">
      <c r="A211" s="85" t="s">
        <v>292</v>
      </c>
      <c r="B211" s="203" t="s">
        <v>0</v>
      </c>
      <c r="C211" s="203" t="s">
        <v>69</v>
      </c>
      <c r="D211" s="203" t="s">
        <v>303</v>
      </c>
      <c r="E211" s="203">
        <v>323</v>
      </c>
      <c r="F211" s="66" t="s">
        <v>110</v>
      </c>
      <c r="G211" s="101" t="s">
        <v>110</v>
      </c>
      <c r="H211" s="88">
        <v>13994976</v>
      </c>
      <c r="I211" s="88">
        <v>13994976</v>
      </c>
      <c r="J211" s="219">
        <v>13994974.26</v>
      </c>
      <c r="K211" s="88">
        <f>I211-J211</f>
        <v>1.7400000002235174</v>
      </c>
      <c r="L211" s="294">
        <v>45809</v>
      </c>
      <c r="M211" s="134">
        <f t="shared" ref="M211:M239" si="68">H211-I211</f>
        <v>0</v>
      </c>
      <c r="N211" s="55">
        <f t="shared" si="50"/>
        <v>1.7400000002235174</v>
      </c>
    </row>
    <row r="212" spans="1:14" s="58" customFormat="1" ht="63.75">
      <c r="A212" s="84" t="s">
        <v>232</v>
      </c>
      <c r="B212" s="4" t="s">
        <v>0</v>
      </c>
      <c r="C212" s="4" t="s">
        <v>69</v>
      </c>
      <c r="D212" s="4">
        <v>2240271530</v>
      </c>
      <c r="E212" s="4">
        <v>313</v>
      </c>
      <c r="F212" s="3" t="s">
        <v>110</v>
      </c>
      <c r="G212" s="70" t="s">
        <v>110</v>
      </c>
      <c r="H212" s="87">
        <v>1200000</v>
      </c>
      <c r="I212" s="87">
        <v>1100000</v>
      </c>
      <c r="J212" s="126">
        <v>1100000</v>
      </c>
      <c r="K212" s="89">
        <f>I212-J212</f>
        <v>0</v>
      </c>
      <c r="L212" s="52"/>
      <c r="M212" s="134">
        <f t="shared" si="68"/>
        <v>100000</v>
      </c>
      <c r="N212" s="55">
        <f t="shared" ref="N212:N275" si="69">H212-J212</f>
        <v>100000</v>
      </c>
    </row>
    <row r="213" spans="1:14" s="58" customFormat="1" ht="51">
      <c r="A213" s="84" t="s">
        <v>180</v>
      </c>
      <c r="B213" s="4" t="s">
        <v>0</v>
      </c>
      <c r="C213" s="4" t="s">
        <v>69</v>
      </c>
      <c r="D213" s="4" t="s">
        <v>79</v>
      </c>
      <c r="E213" s="4" t="s">
        <v>1</v>
      </c>
      <c r="F213" s="3" t="s">
        <v>110</v>
      </c>
      <c r="G213" s="70" t="s">
        <v>110</v>
      </c>
      <c r="H213" s="87">
        <f>SUM(H214)</f>
        <v>4300</v>
      </c>
      <c r="I213" s="87">
        <f t="shared" ref="I213:J213" si="70">SUM(I214)</f>
        <v>0</v>
      </c>
      <c r="J213" s="126">
        <f t="shared" si="70"/>
        <v>0</v>
      </c>
      <c r="K213" s="87">
        <f>I213-J213</f>
        <v>0</v>
      </c>
      <c r="L213" s="52"/>
      <c r="M213" s="134">
        <f t="shared" si="68"/>
        <v>4300</v>
      </c>
      <c r="N213" s="55">
        <f t="shared" si="69"/>
        <v>4300</v>
      </c>
    </row>
    <row r="214" spans="1:14" s="58" customFormat="1" ht="25.5">
      <c r="A214" s="143" t="s">
        <v>198</v>
      </c>
      <c r="B214" s="203" t="s">
        <v>0</v>
      </c>
      <c r="C214" s="203" t="s">
        <v>69</v>
      </c>
      <c r="D214" s="203" t="s">
        <v>79</v>
      </c>
      <c r="E214" s="203" t="s">
        <v>73</v>
      </c>
      <c r="F214" s="66" t="s">
        <v>110</v>
      </c>
      <c r="G214" s="101" t="s">
        <v>110</v>
      </c>
      <c r="H214" s="88">
        <v>4300</v>
      </c>
      <c r="I214" s="88">
        <v>0</v>
      </c>
      <c r="J214" s="127">
        <v>0</v>
      </c>
      <c r="K214" s="88">
        <f>I214-J214</f>
        <v>0</v>
      </c>
      <c r="L214" s="52"/>
      <c r="M214" s="134">
        <f t="shared" si="68"/>
        <v>4300</v>
      </c>
      <c r="N214" s="55">
        <f t="shared" si="69"/>
        <v>4300</v>
      </c>
    </row>
    <row r="215" spans="1:14" s="58" customFormat="1" ht="25.5">
      <c r="A215" s="84" t="s">
        <v>182</v>
      </c>
      <c r="B215" s="4" t="s">
        <v>0</v>
      </c>
      <c r="C215" s="4" t="s">
        <v>80</v>
      </c>
      <c r="D215" s="4" t="s">
        <v>276</v>
      </c>
      <c r="E215" s="4" t="s">
        <v>1</v>
      </c>
      <c r="F215" s="3"/>
      <c r="G215" s="70"/>
      <c r="H215" s="87">
        <f>SUM(H216:H218)</f>
        <v>1314588616</v>
      </c>
      <c r="I215" s="87">
        <f>SUM(I216:I218)</f>
        <v>1314588577</v>
      </c>
      <c r="J215" s="87">
        <f>SUM(J216:J218)</f>
        <v>1314503460.51</v>
      </c>
      <c r="K215" s="87">
        <f>SUM(K216:K218)</f>
        <v>85116.490000101738</v>
      </c>
      <c r="L215" s="52"/>
      <c r="M215" s="134">
        <f t="shared" si="68"/>
        <v>39</v>
      </c>
      <c r="N215" s="55">
        <f t="shared" si="69"/>
        <v>85155.490000009537</v>
      </c>
    </row>
    <row r="216" spans="1:14" s="93" customFormat="1">
      <c r="A216" s="211" t="s">
        <v>201</v>
      </c>
      <c r="B216" s="203" t="s">
        <v>0</v>
      </c>
      <c r="C216" s="203" t="s">
        <v>80</v>
      </c>
      <c r="D216" s="203" t="s">
        <v>276</v>
      </c>
      <c r="E216" s="203">
        <v>244</v>
      </c>
      <c r="G216" s="133"/>
      <c r="H216" s="275">
        <v>5499840</v>
      </c>
      <c r="I216" s="275">
        <v>5499840</v>
      </c>
      <c r="J216" s="89">
        <v>5414731.8799999999</v>
      </c>
      <c r="K216" s="89">
        <f t="shared" ref="K216:K218" si="71">I216-J216</f>
        <v>85108.120000000112</v>
      </c>
      <c r="L216" s="62"/>
      <c r="M216" s="134">
        <f t="shared" si="68"/>
        <v>0</v>
      </c>
      <c r="N216" s="55">
        <f t="shared" si="69"/>
        <v>85108.120000000112</v>
      </c>
    </row>
    <row r="217" spans="1:14" s="56" customFormat="1" ht="18" customHeight="1">
      <c r="A217" s="359" t="s">
        <v>188</v>
      </c>
      <c r="B217" s="203" t="s">
        <v>0</v>
      </c>
      <c r="C217" s="203" t="s">
        <v>80</v>
      </c>
      <c r="D217" s="203" t="s">
        <v>276</v>
      </c>
      <c r="E217" s="203">
        <v>321</v>
      </c>
      <c r="F217" s="366" t="s">
        <v>286</v>
      </c>
      <c r="G217" s="133" t="s">
        <v>228</v>
      </c>
      <c r="H217" s="275">
        <v>65454476</v>
      </c>
      <c r="I217" s="275">
        <v>65454476</v>
      </c>
      <c r="J217" s="275">
        <v>65454436.520000003</v>
      </c>
      <c r="K217" s="89">
        <f t="shared" si="71"/>
        <v>39.479999996721745</v>
      </c>
      <c r="L217" s="134">
        <f>1309088728.63-J217</f>
        <v>1243634292.1100001</v>
      </c>
      <c r="M217" s="134">
        <f t="shared" si="68"/>
        <v>0</v>
      </c>
      <c r="N217" s="55">
        <f t="shared" si="69"/>
        <v>39.479999996721745</v>
      </c>
    </row>
    <row r="218" spans="1:14" s="56" customFormat="1" ht="18" customHeight="1">
      <c r="A218" s="361"/>
      <c r="B218" s="203" t="s">
        <v>0</v>
      </c>
      <c r="C218" s="203" t="s">
        <v>80</v>
      </c>
      <c r="D218" s="203" t="s">
        <v>276</v>
      </c>
      <c r="E218" s="203">
        <v>321</v>
      </c>
      <c r="F218" s="368"/>
      <c r="G218" s="133" t="s">
        <v>227</v>
      </c>
      <c r="H218" s="275">
        <v>1243634300</v>
      </c>
      <c r="I218" s="275">
        <v>1243634261</v>
      </c>
      <c r="J218" s="275">
        <v>1243634292.1099999</v>
      </c>
      <c r="K218" s="89">
        <f t="shared" si="71"/>
        <v>-31.109999895095825</v>
      </c>
      <c r="L218" s="134"/>
      <c r="M218" s="134">
        <f t="shared" si="68"/>
        <v>39</v>
      </c>
      <c r="N218" s="55">
        <f t="shared" si="69"/>
        <v>7.8900001049041748</v>
      </c>
    </row>
    <row r="219" spans="1:14" s="58" customFormat="1" ht="25.5">
      <c r="A219" s="84" t="s">
        <v>246</v>
      </c>
      <c r="B219" s="4" t="s">
        <v>0</v>
      </c>
      <c r="C219" s="4" t="s">
        <v>80</v>
      </c>
      <c r="D219" s="4" t="s">
        <v>274</v>
      </c>
      <c r="E219" s="4" t="s">
        <v>1</v>
      </c>
      <c r="F219" s="3"/>
      <c r="G219" s="70"/>
      <c r="H219" s="256">
        <f>SUM(H220:H221)</f>
        <v>104112626.3</v>
      </c>
      <c r="I219" s="87">
        <f>SUM(I220:I221)</f>
        <v>104112626.3</v>
      </c>
      <c r="J219" s="257">
        <f>SUM(J220:J221)</f>
        <v>104112626.3</v>
      </c>
      <c r="K219" s="87">
        <f>SUM(K220:K221)</f>
        <v>0</v>
      </c>
      <c r="L219" s="52"/>
      <c r="M219" s="134">
        <f t="shared" si="68"/>
        <v>0</v>
      </c>
      <c r="N219" s="55">
        <f t="shared" si="69"/>
        <v>0</v>
      </c>
    </row>
    <row r="220" spans="1:14" s="93" customFormat="1" ht="21" customHeight="1">
      <c r="A220" s="359" t="s">
        <v>201</v>
      </c>
      <c r="B220" s="203" t="s">
        <v>0</v>
      </c>
      <c r="C220" s="203" t="s">
        <v>80</v>
      </c>
      <c r="D220" s="203" t="s">
        <v>274</v>
      </c>
      <c r="E220" s="203">
        <v>612</v>
      </c>
      <c r="F220" s="366" t="s">
        <v>273</v>
      </c>
      <c r="G220" s="133" t="s">
        <v>228</v>
      </c>
      <c r="H220" s="275">
        <v>1041126.3</v>
      </c>
      <c r="I220" s="275">
        <v>1041126.3</v>
      </c>
      <c r="J220" s="275">
        <v>1041126.3</v>
      </c>
      <c r="K220" s="89">
        <f t="shared" ref="K220:K221" si="72">I220-J220</f>
        <v>0</v>
      </c>
      <c r="L220" s="62"/>
      <c r="M220" s="134">
        <f t="shared" si="68"/>
        <v>0</v>
      </c>
      <c r="N220" s="55">
        <f t="shared" si="69"/>
        <v>0</v>
      </c>
    </row>
    <row r="221" spans="1:14" s="56" customFormat="1" ht="18" customHeight="1">
      <c r="A221" s="361"/>
      <c r="B221" s="203" t="s">
        <v>0</v>
      </c>
      <c r="C221" s="203" t="s">
        <v>80</v>
      </c>
      <c r="D221" s="203" t="s">
        <v>274</v>
      </c>
      <c r="E221" s="203">
        <v>612</v>
      </c>
      <c r="F221" s="368"/>
      <c r="G221" s="133" t="s">
        <v>227</v>
      </c>
      <c r="H221" s="275">
        <v>103071500</v>
      </c>
      <c r="I221" s="275">
        <v>103071500</v>
      </c>
      <c r="J221" s="275">
        <v>103071500</v>
      </c>
      <c r="K221" s="89">
        <f t="shared" si="72"/>
        <v>0</v>
      </c>
      <c r="M221" s="134">
        <f t="shared" si="68"/>
        <v>0</v>
      </c>
      <c r="N221" s="55">
        <f t="shared" si="69"/>
        <v>0</v>
      </c>
    </row>
    <row r="222" spans="1:14" s="56" customFormat="1" ht="25.5">
      <c r="A222" s="84" t="s">
        <v>138</v>
      </c>
      <c r="B222" s="4" t="s">
        <v>0</v>
      </c>
      <c r="C222" s="4" t="s">
        <v>80</v>
      </c>
      <c r="D222" s="4" t="s">
        <v>81</v>
      </c>
      <c r="E222" s="4" t="s">
        <v>1</v>
      </c>
      <c r="F222" s="3" t="s">
        <v>110</v>
      </c>
      <c r="G222" s="70" t="s">
        <v>110</v>
      </c>
      <c r="H222" s="256">
        <f>SUM(H223:H233)</f>
        <v>720449966.91999996</v>
      </c>
      <c r="I222" s="255">
        <f>SUM(I223:I233)</f>
        <v>719995006.40999997</v>
      </c>
      <c r="J222" s="258">
        <f>SUM(J223:J233)</f>
        <v>718962965.33000004</v>
      </c>
      <c r="K222" s="87">
        <f>SUM(K223:K233)</f>
        <v>1032041.0800000061</v>
      </c>
      <c r="M222" s="134">
        <f t="shared" si="68"/>
        <v>454960.50999999046</v>
      </c>
      <c r="N222" s="55">
        <f t="shared" si="69"/>
        <v>1487001.5899999142</v>
      </c>
    </row>
    <row r="223" spans="1:14" s="56" customFormat="1">
      <c r="A223" s="60" t="s">
        <v>99</v>
      </c>
      <c r="B223" s="203" t="s">
        <v>0</v>
      </c>
      <c r="C223" s="203" t="s">
        <v>80</v>
      </c>
      <c r="D223" s="203" t="s">
        <v>81</v>
      </c>
      <c r="E223" s="203" t="s">
        <v>14</v>
      </c>
      <c r="F223" s="66" t="s">
        <v>110</v>
      </c>
      <c r="G223" s="101" t="s">
        <v>110</v>
      </c>
      <c r="H223" s="88">
        <v>496028270</v>
      </c>
      <c r="I223" s="88">
        <v>496028270</v>
      </c>
      <c r="J223" s="219">
        <v>496028270</v>
      </c>
      <c r="K223" s="89">
        <f t="shared" ref="K223:K233" si="73">I223-J223</f>
        <v>0</v>
      </c>
      <c r="M223" s="134">
        <f t="shared" si="68"/>
        <v>0</v>
      </c>
      <c r="N223" s="55">
        <f t="shared" si="69"/>
        <v>0</v>
      </c>
    </row>
    <row r="224" spans="1:14" s="56" customFormat="1" ht="25.5">
      <c r="A224" s="60" t="s">
        <v>192</v>
      </c>
      <c r="B224" s="203" t="s">
        <v>0</v>
      </c>
      <c r="C224" s="203" t="s">
        <v>80</v>
      </c>
      <c r="D224" s="203" t="s">
        <v>81</v>
      </c>
      <c r="E224" s="203" t="s">
        <v>15</v>
      </c>
      <c r="F224" s="66" t="s">
        <v>110</v>
      </c>
      <c r="G224" s="101" t="s">
        <v>110</v>
      </c>
      <c r="H224" s="88">
        <v>149800530</v>
      </c>
      <c r="I224" s="88">
        <v>149800530</v>
      </c>
      <c r="J224" s="219">
        <v>149239611.34999999</v>
      </c>
      <c r="K224" s="89">
        <f t="shared" si="73"/>
        <v>560918.65000000596</v>
      </c>
      <c r="M224" s="134">
        <f t="shared" si="68"/>
        <v>0</v>
      </c>
      <c r="N224" s="55">
        <f t="shared" si="69"/>
        <v>560918.65000000596</v>
      </c>
    </row>
    <row r="225" spans="1:14" s="56" customFormat="1" ht="38.25">
      <c r="A225" s="60" t="s">
        <v>208</v>
      </c>
      <c r="B225" s="203" t="s">
        <v>0</v>
      </c>
      <c r="C225" s="203" t="s">
        <v>80</v>
      </c>
      <c r="D225" s="203" t="s">
        <v>81</v>
      </c>
      <c r="E225" s="203">
        <v>122</v>
      </c>
      <c r="F225" s="66" t="s">
        <v>110</v>
      </c>
      <c r="G225" s="101" t="s">
        <v>110</v>
      </c>
      <c r="H225" s="88">
        <v>400000</v>
      </c>
      <c r="I225" s="88">
        <v>0</v>
      </c>
      <c r="J225" s="219">
        <v>0</v>
      </c>
      <c r="K225" s="89">
        <f t="shared" si="73"/>
        <v>0</v>
      </c>
      <c r="M225" s="134">
        <f t="shared" si="68"/>
        <v>400000</v>
      </c>
      <c r="N225" s="55">
        <f t="shared" si="69"/>
        <v>400000</v>
      </c>
    </row>
    <row r="226" spans="1:14" s="56" customFormat="1" ht="25.5">
      <c r="A226" s="60" t="s">
        <v>193</v>
      </c>
      <c r="B226" s="203" t="s">
        <v>0</v>
      </c>
      <c r="C226" s="203" t="s">
        <v>80</v>
      </c>
      <c r="D226" s="203" t="s">
        <v>81</v>
      </c>
      <c r="E226" s="203" t="s">
        <v>16</v>
      </c>
      <c r="F226" s="66" t="s">
        <v>110</v>
      </c>
      <c r="G226" s="101" t="s">
        <v>110</v>
      </c>
      <c r="H226" s="88">
        <v>34907166</v>
      </c>
      <c r="I226" s="88">
        <v>34907165.490000002</v>
      </c>
      <c r="J226" s="219">
        <v>34885613.640000001</v>
      </c>
      <c r="K226" s="89">
        <f t="shared" si="73"/>
        <v>21551.85000000149</v>
      </c>
      <c r="M226" s="134">
        <f t="shared" si="68"/>
        <v>0.50999999791383743</v>
      </c>
      <c r="N226" s="55">
        <f t="shared" si="69"/>
        <v>21552.359999999404</v>
      </c>
    </row>
    <row r="227" spans="1:14" s="56" customFormat="1" ht="25.5">
      <c r="A227" s="60" t="s">
        <v>199</v>
      </c>
      <c r="B227" s="203" t="s">
        <v>0</v>
      </c>
      <c r="C227" s="203" t="s">
        <v>80</v>
      </c>
      <c r="D227" s="203" t="s">
        <v>81</v>
      </c>
      <c r="E227" s="203" t="s">
        <v>37</v>
      </c>
      <c r="F227" s="66" t="s">
        <v>110</v>
      </c>
      <c r="G227" s="101" t="s">
        <v>110</v>
      </c>
      <c r="H227" s="88">
        <v>7359250</v>
      </c>
      <c r="I227" s="88">
        <v>7359250</v>
      </c>
      <c r="J227" s="219">
        <v>7359250</v>
      </c>
      <c r="K227" s="89">
        <f t="shared" si="73"/>
        <v>0</v>
      </c>
      <c r="M227" s="134">
        <f t="shared" si="68"/>
        <v>0</v>
      </c>
      <c r="N227" s="55">
        <f t="shared" si="69"/>
        <v>0</v>
      </c>
    </row>
    <row r="228" spans="1:14" s="56" customFormat="1">
      <c r="A228" s="60" t="s">
        <v>95</v>
      </c>
      <c r="B228" s="203" t="s">
        <v>0</v>
      </c>
      <c r="C228" s="203" t="s">
        <v>80</v>
      </c>
      <c r="D228" s="203" t="s">
        <v>81</v>
      </c>
      <c r="E228" s="203" t="s">
        <v>4</v>
      </c>
      <c r="F228" s="66" t="s">
        <v>110</v>
      </c>
      <c r="G228" s="101" t="s">
        <v>110</v>
      </c>
      <c r="H228" s="88">
        <v>22887590</v>
      </c>
      <c r="I228" s="88">
        <v>22887590</v>
      </c>
      <c r="J228" s="219">
        <v>22886745.440000001</v>
      </c>
      <c r="K228" s="89">
        <f t="shared" si="73"/>
        <v>844.5599999986589</v>
      </c>
      <c r="M228" s="134">
        <f t="shared" si="68"/>
        <v>0</v>
      </c>
      <c r="N228" s="55">
        <f t="shared" si="69"/>
        <v>844.5599999986589</v>
      </c>
    </row>
    <row r="229" spans="1:14" s="56" customFormat="1">
      <c r="A229" s="60" t="s">
        <v>194</v>
      </c>
      <c r="B229" s="203" t="s">
        <v>0</v>
      </c>
      <c r="C229" s="203" t="s">
        <v>80</v>
      </c>
      <c r="D229" s="203" t="s">
        <v>81</v>
      </c>
      <c r="E229" s="203" t="s">
        <v>17</v>
      </c>
      <c r="F229" s="66" t="s">
        <v>110</v>
      </c>
      <c r="G229" s="101" t="s">
        <v>110</v>
      </c>
      <c r="H229" s="88">
        <v>8380660.9199999999</v>
      </c>
      <c r="I229" s="88">
        <v>8380660.9199999999</v>
      </c>
      <c r="J229" s="219">
        <v>8282704.4199999999</v>
      </c>
      <c r="K229" s="89">
        <f t="shared" si="73"/>
        <v>97956.5</v>
      </c>
      <c r="M229" s="134">
        <f t="shared" si="68"/>
        <v>0</v>
      </c>
      <c r="N229" s="55">
        <f t="shared" si="69"/>
        <v>97956.5</v>
      </c>
    </row>
    <row r="230" spans="1:14" s="58" customFormat="1" ht="25.5">
      <c r="A230" s="60" t="s">
        <v>205</v>
      </c>
      <c r="B230" s="203" t="s">
        <v>0</v>
      </c>
      <c r="C230" s="203" t="s">
        <v>80</v>
      </c>
      <c r="D230" s="203" t="s">
        <v>81</v>
      </c>
      <c r="E230" s="203" t="s">
        <v>82</v>
      </c>
      <c r="F230" s="66" t="s">
        <v>110</v>
      </c>
      <c r="G230" s="101" t="s">
        <v>110</v>
      </c>
      <c r="H230" s="88">
        <v>74960</v>
      </c>
      <c r="I230" s="88">
        <v>20000</v>
      </c>
      <c r="J230" s="219">
        <v>20000</v>
      </c>
      <c r="K230" s="89">
        <f t="shared" si="73"/>
        <v>0</v>
      </c>
      <c r="L230" s="52"/>
      <c r="M230" s="134">
        <f t="shared" si="68"/>
        <v>54960</v>
      </c>
      <c r="N230" s="55">
        <f t="shared" si="69"/>
        <v>54960</v>
      </c>
    </row>
    <row r="231" spans="1:14" s="57" customFormat="1">
      <c r="A231" s="60" t="s">
        <v>195</v>
      </c>
      <c r="B231" s="203" t="s">
        <v>0</v>
      </c>
      <c r="C231" s="203" t="s">
        <v>80</v>
      </c>
      <c r="D231" s="203" t="s">
        <v>81</v>
      </c>
      <c r="E231" s="203" t="s">
        <v>18</v>
      </c>
      <c r="F231" s="66" t="s">
        <v>110</v>
      </c>
      <c r="G231" s="101" t="s">
        <v>110</v>
      </c>
      <c r="H231" s="88">
        <v>490240</v>
      </c>
      <c r="I231" s="88">
        <v>490240</v>
      </c>
      <c r="J231" s="219">
        <v>216259.08</v>
      </c>
      <c r="K231" s="89">
        <f t="shared" si="73"/>
        <v>273980.92000000004</v>
      </c>
      <c r="L231" s="62"/>
      <c r="M231" s="134">
        <f t="shared" si="68"/>
        <v>0</v>
      </c>
      <c r="N231" s="55">
        <f t="shared" si="69"/>
        <v>273980.92000000004</v>
      </c>
    </row>
    <row r="232" spans="1:14" s="57" customFormat="1">
      <c r="A232" s="60" t="s">
        <v>196</v>
      </c>
      <c r="B232" s="203" t="s">
        <v>0</v>
      </c>
      <c r="C232" s="203" t="s">
        <v>80</v>
      </c>
      <c r="D232" s="203" t="s">
        <v>81</v>
      </c>
      <c r="E232" s="203" t="s">
        <v>19</v>
      </c>
      <c r="F232" s="66" t="s">
        <v>110</v>
      </c>
      <c r="G232" s="101" t="s">
        <v>110</v>
      </c>
      <c r="H232" s="88">
        <v>71300</v>
      </c>
      <c r="I232" s="88">
        <v>71300</v>
      </c>
      <c r="J232" s="219">
        <v>44511.4</v>
      </c>
      <c r="K232" s="88">
        <f t="shared" si="73"/>
        <v>26788.6</v>
      </c>
      <c r="L232" s="62"/>
      <c r="M232" s="134">
        <f t="shared" si="68"/>
        <v>0</v>
      </c>
      <c r="N232" s="55">
        <f t="shared" si="69"/>
        <v>26788.6</v>
      </c>
    </row>
    <row r="233" spans="1:14" s="57" customFormat="1">
      <c r="A233" s="60" t="s">
        <v>202</v>
      </c>
      <c r="B233" s="203" t="s">
        <v>0</v>
      </c>
      <c r="C233" s="203" t="s">
        <v>80</v>
      </c>
      <c r="D233" s="203" t="s">
        <v>81</v>
      </c>
      <c r="E233" s="203" t="s">
        <v>40</v>
      </c>
      <c r="F233" s="66" t="s">
        <v>110</v>
      </c>
      <c r="G233" s="101" t="s">
        <v>110</v>
      </c>
      <c r="H233" s="88">
        <v>50000</v>
      </c>
      <c r="I233" s="88">
        <v>50000</v>
      </c>
      <c r="J233" s="219">
        <v>0</v>
      </c>
      <c r="K233" s="89">
        <f t="shared" si="73"/>
        <v>50000</v>
      </c>
      <c r="L233" s="62"/>
      <c r="M233" s="134">
        <f t="shared" si="68"/>
        <v>0</v>
      </c>
      <c r="N233" s="55">
        <f t="shared" si="69"/>
        <v>50000</v>
      </c>
    </row>
    <row r="234" spans="1:14" s="56" customFormat="1" ht="25.5">
      <c r="A234" s="84" t="s">
        <v>181</v>
      </c>
      <c r="B234" s="4" t="s">
        <v>0</v>
      </c>
      <c r="C234" s="4" t="s">
        <v>80</v>
      </c>
      <c r="D234" s="4" t="s">
        <v>83</v>
      </c>
      <c r="E234" s="4" t="s">
        <v>1</v>
      </c>
      <c r="F234" s="3" t="s">
        <v>110</v>
      </c>
      <c r="G234" s="70" t="s">
        <v>110</v>
      </c>
      <c r="H234" s="87">
        <f>SUM(H235:H245)</f>
        <v>279805517.07999998</v>
      </c>
      <c r="I234" s="87">
        <f>SUM(I235:I245)</f>
        <v>278827629.35000002</v>
      </c>
      <c r="J234" s="126">
        <f>SUM(J235:J245)</f>
        <v>278827426.75999999</v>
      </c>
      <c r="K234" s="87">
        <f>SUM(K235:K245)</f>
        <v>202.59000000008382</v>
      </c>
      <c r="M234" s="134">
        <f t="shared" si="68"/>
        <v>977887.72999995947</v>
      </c>
      <c r="N234" s="55">
        <f t="shared" si="69"/>
        <v>978090.31999999285</v>
      </c>
    </row>
    <row r="235" spans="1:14" s="56" customFormat="1">
      <c r="A235" s="60" t="s">
        <v>206</v>
      </c>
      <c r="B235" s="203" t="s">
        <v>0</v>
      </c>
      <c r="C235" s="203" t="s">
        <v>80</v>
      </c>
      <c r="D235" s="203" t="s">
        <v>83</v>
      </c>
      <c r="E235" s="203" t="s">
        <v>84</v>
      </c>
      <c r="F235" s="66" t="s">
        <v>110</v>
      </c>
      <c r="G235" s="101" t="s">
        <v>110</v>
      </c>
      <c r="H235" s="88">
        <v>200410970</v>
      </c>
      <c r="I235" s="88">
        <v>200410970</v>
      </c>
      <c r="J235" s="88">
        <v>200410970</v>
      </c>
      <c r="K235" s="89">
        <f t="shared" ref="K235:K245" si="74">I235-J235</f>
        <v>0</v>
      </c>
      <c r="L235" s="134">
        <f>H235-I235</f>
        <v>0</v>
      </c>
      <c r="M235" s="134">
        <f t="shared" si="68"/>
        <v>0</v>
      </c>
      <c r="N235" s="55">
        <f t="shared" si="69"/>
        <v>0</v>
      </c>
    </row>
    <row r="236" spans="1:14" s="56" customFormat="1" ht="25.5">
      <c r="A236" s="60" t="s">
        <v>207</v>
      </c>
      <c r="B236" s="203" t="s">
        <v>0</v>
      </c>
      <c r="C236" s="203" t="s">
        <v>80</v>
      </c>
      <c r="D236" s="203" t="s">
        <v>83</v>
      </c>
      <c r="E236" s="203" t="s">
        <v>85</v>
      </c>
      <c r="F236" s="66" t="s">
        <v>110</v>
      </c>
      <c r="G236" s="101" t="s">
        <v>110</v>
      </c>
      <c r="H236" s="88">
        <v>1260000</v>
      </c>
      <c r="I236" s="88">
        <v>1260000</v>
      </c>
      <c r="J236" s="88">
        <v>1259797.4099999999</v>
      </c>
      <c r="K236" s="89">
        <f t="shared" si="74"/>
        <v>202.59000000008382</v>
      </c>
      <c r="L236" s="56">
        <f>L235/2</f>
        <v>0</v>
      </c>
      <c r="M236" s="134">
        <f t="shared" si="68"/>
        <v>0</v>
      </c>
      <c r="N236" s="55">
        <f t="shared" si="69"/>
        <v>202.59000000008382</v>
      </c>
    </row>
    <row r="237" spans="1:14" s="56" customFormat="1" ht="38.25">
      <c r="A237" s="60" t="s">
        <v>208</v>
      </c>
      <c r="B237" s="203" t="s">
        <v>0</v>
      </c>
      <c r="C237" s="203" t="s">
        <v>80</v>
      </c>
      <c r="D237" s="203" t="s">
        <v>83</v>
      </c>
      <c r="E237" s="203" t="s">
        <v>86</v>
      </c>
      <c r="F237" s="66" t="s">
        <v>110</v>
      </c>
      <c r="G237" s="101" t="s">
        <v>110</v>
      </c>
      <c r="H237" s="88">
        <v>60464110</v>
      </c>
      <c r="I237" s="88">
        <v>60200168.240000002</v>
      </c>
      <c r="J237" s="88">
        <v>60200168.240000002</v>
      </c>
      <c r="K237" s="89">
        <f t="shared" si="74"/>
        <v>0</v>
      </c>
      <c r="M237" s="134">
        <f t="shared" si="68"/>
        <v>263941.75999999791</v>
      </c>
      <c r="N237" s="55">
        <f t="shared" si="69"/>
        <v>263941.75999999791</v>
      </c>
    </row>
    <row r="238" spans="1:14" s="56" customFormat="1" ht="25.5">
      <c r="A238" s="60" t="s">
        <v>193</v>
      </c>
      <c r="B238" s="203" t="s">
        <v>0</v>
      </c>
      <c r="C238" s="203" t="s">
        <v>80</v>
      </c>
      <c r="D238" s="203" t="s">
        <v>83</v>
      </c>
      <c r="E238" s="203" t="s">
        <v>16</v>
      </c>
      <c r="F238" s="66" t="s">
        <v>110</v>
      </c>
      <c r="G238" s="101" t="s">
        <v>110</v>
      </c>
      <c r="H238" s="88">
        <v>3921456</v>
      </c>
      <c r="I238" s="88">
        <v>3921456</v>
      </c>
      <c r="J238" s="88">
        <v>3921456</v>
      </c>
      <c r="K238" s="89">
        <f t="shared" si="74"/>
        <v>0</v>
      </c>
      <c r="M238" s="134">
        <f t="shared" si="68"/>
        <v>0</v>
      </c>
      <c r="N238" s="55">
        <f t="shared" si="69"/>
        <v>0</v>
      </c>
    </row>
    <row r="239" spans="1:14" s="56" customFormat="1">
      <c r="A239" s="60" t="s">
        <v>95</v>
      </c>
      <c r="B239" s="203" t="s">
        <v>0</v>
      </c>
      <c r="C239" s="203" t="s">
        <v>80</v>
      </c>
      <c r="D239" s="203" t="s">
        <v>83</v>
      </c>
      <c r="E239" s="203" t="s">
        <v>4</v>
      </c>
      <c r="F239" s="66" t="s">
        <v>110</v>
      </c>
      <c r="G239" s="101" t="s">
        <v>110</v>
      </c>
      <c r="H239" s="88">
        <v>8146110.6799999997</v>
      </c>
      <c r="I239" s="88">
        <v>8022646.6699999999</v>
      </c>
      <c r="J239" s="88">
        <v>8022646.6699999999</v>
      </c>
      <c r="K239" s="89">
        <f t="shared" si="74"/>
        <v>0</v>
      </c>
      <c r="M239" s="134">
        <f t="shared" si="68"/>
        <v>123464.00999999978</v>
      </c>
      <c r="N239" s="55">
        <f t="shared" si="69"/>
        <v>123464.00999999978</v>
      </c>
    </row>
    <row r="240" spans="1:14" s="56" customFormat="1">
      <c r="A240" s="60" t="s">
        <v>194</v>
      </c>
      <c r="B240" s="203" t="s">
        <v>0</v>
      </c>
      <c r="C240" s="203" t="s">
        <v>80</v>
      </c>
      <c r="D240" s="203" t="s">
        <v>83</v>
      </c>
      <c r="E240" s="203" t="s">
        <v>17</v>
      </c>
      <c r="F240" s="66" t="s">
        <v>110</v>
      </c>
      <c r="G240" s="101" t="s">
        <v>110</v>
      </c>
      <c r="H240" s="88">
        <v>4125900</v>
      </c>
      <c r="I240" s="88">
        <v>3560418.04</v>
      </c>
      <c r="J240" s="88">
        <v>3560418.04</v>
      </c>
      <c r="K240" s="89">
        <f t="shared" si="74"/>
        <v>0</v>
      </c>
      <c r="M240" s="134">
        <f>H240-I240</f>
        <v>565481.96</v>
      </c>
      <c r="N240" s="55">
        <f t="shared" si="69"/>
        <v>565481.96</v>
      </c>
    </row>
    <row r="241" spans="1:30" s="56" customFormat="1" hidden="1">
      <c r="A241" s="324" t="s">
        <v>194</v>
      </c>
      <c r="B241" s="203" t="s">
        <v>0</v>
      </c>
      <c r="C241" s="203" t="s">
        <v>80</v>
      </c>
      <c r="D241" s="203" t="s">
        <v>36</v>
      </c>
      <c r="E241" s="203" t="s">
        <v>17</v>
      </c>
      <c r="F241" s="325" t="s">
        <v>110</v>
      </c>
      <c r="G241" s="326" t="s">
        <v>110</v>
      </c>
      <c r="H241" s="88">
        <v>0</v>
      </c>
      <c r="I241" s="88">
        <v>0</v>
      </c>
      <c r="J241" s="88">
        <v>0</v>
      </c>
      <c r="K241" s="189">
        <v>0</v>
      </c>
      <c r="L241" s="327">
        <v>45962</v>
      </c>
      <c r="M241" s="134">
        <f t="shared" ref="M241:M304" si="75">H241-I241</f>
        <v>0</v>
      </c>
      <c r="N241" s="55">
        <f t="shared" si="69"/>
        <v>0</v>
      </c>
    </row>
    <row r="242" spans="1:30" s="58" customFormat="1" ht="25.5">
      <c r="A242" s="60" t="s">
        <v>205</v>
      </c>
      <c r="B242" s="203" t="s">
        <v>0</v>
      </c>
      <c r="C242" s="203" t="s">
        <v>80</v>
      </c>
      <c r="D242" s="203" t="s">
        <v>83</v>
      </c>
      <c r="E242" s="203" t="s">
        <v>82</v>
      </c>
      <c r="F242" s="66" t="s">
        <v>110</v>
      </c>
      <c r="G242" s="101" t="s">
        <v>110</v>
      </c>
      <c r="H242" s="88">
        <v>10000</v>
      </c>
      <c r="I242" s="88">
        <v>10000</v>
      </c>
      <c r="J242" s="88">
        <v>10000</v>
      </c>
      <c r="K242" s="89">
        <f t="shared" si="74"/>
        <v>0</v>
      </c>
      <c r="L242" s="52"/>
      <c r="M242" s="134">
        <f t="shared" si="75"/>
        <v>0</v>
      </c>
      <c r="N242" s="55">
        <f t="shared" si="69"/>
        <v>0</v>
      </c>
    </row>
    <row r="243" spans="1:30" s="57" customFormat="1">
      <c r="A243" s="60" t="s">
        <v>195</v>
      </c>
      <c r="B243" s="203" t="s">
        <v>0</v>
      </c>
      <c r="C243" s="203" t="s">
        <v>80</v>
      </c>
      <c r="D243" s="203" t="s">
        <v>83</v>
      </c>
      <c r="E243" s="203" t="s">
        <v>18</v>
      </c>
      <c r="F243" s="66" t="s">
        <v>110</v>
      </c>
      <c r="G243" s="101" t="s">
        <v>110</v>
      </c>
      <c r="H243" s="88">
        <v>1422970.4</v>
      </c>
      <c r="I243" s="88">
        <v>1422970.4</v>
      </c>
      <c r="J243" s="88">
        <v>1422970.4</v>
      </c>
      <c r="K243" s="89">
        <f t="shared" si="74"/>
        <v>0</v>
      </c>
      <c r="L243" s="62"/>
      <c r="M243" s="134">
        <f t="shared" si="75"/>
        <v>0</v>
      </c>
      <c r="N243" s="55">
        <f t="shared" si="69"/>
        <v>0</v>
      </c>
    </row>
    <row r="244" spans="1:30" s="83" customFormat="1">
      <c r="A244" s="60" t="s">
        <v>196</v>
      </c>
      <c r="B244" s="203" t="s">
        <v>0</v>
      </c>
      <c r="C244" s="203" t="s">
        <v>80</v>
      </c>
      <c r="D244" s="203" t="s">
        <v>83</v>
      </c>
      <c r="E244" s="203" t="s">
        <v>19</v>
      </c>
      <c r="F244" s="66" t="s">
        <v>110</v>
      </c>
      <c r="G244" s="101" t="s">
        <v>110</v>
      </c>
      <c r="H244" s="88">
        <v>19000</v>
      </c>
      <c r="I244" s="88">
        <v>19000</v>
      </c>
      <c r="J244" s="88">
        <v>19000</v>
      </c>
      <c r="K244" s="88">
        <f t="shared" si="74"/>
        <v>0</v>
      </c>
      <c r="L244" s="62"/>
      <c r="M244" s="134">
        <f t="shared" si="75"/>
        <v>0</v>
      </c>
      <c r="N244" s="55">
        <f t="shared" si="69"/>
        <v>0</v>
      </c>
    </row>
    <row r="245" spans="1:30" s="57" customFormat="1">
      <c r="A245" s="60" t="s">
        <v>202</v>
      </c>
      <c r="B245" s="203" t="s">
        <v>0</v>
      </c>
      <c r="C245" s="203" t="s">
        <v>80</v>
      </c>
      <c r="D245" s="203" t="s">
        <v>83</v>
      </c>
      <c r="E245" s="203" t="s">
        <v>40</v>
      </c>
      <c r="F245" s="66" t="s">
        <v>110</v>
      </c>
      <c r="G245" s="101" t="s">
        <v>110</v>
      </c>
      <c r="H245" s="88">
        <v>25000</v>
      </c>
      <c r="I245" s="88">
        <v>0</v>
      </c>
      <c r="J245" s="219">
        <v>0</v>
      </c>
      <c r="K245" s="89">
        <f t="shared" si="74"/>
        <v>0</v>
      </c>
      <c r="L245" s="82"/>
      <c r="M245" s="134">
        <f t="shared" si="75"/>
        <v>25000</v>
      </c>
      <c r="N245" s="55">
        <f t="shared" si="69"/>
        <v>25000</v>
      </c>
    </row>
    <row r="246" spans="1:30" s="58" customFormat="1" ht="38.25">
      <c r="A246" s="84" t="s">
        <v>183</v>
      </c>
      <c r="B246" s="4" t="s">
        <v>0</v>
      </c>
      <c r="C246" s="4" t="s">
        <v>80</v>
      </c>
      <c r="D246" s="4" t="s">
        <v>88</v>
      </c>
      <c r="E246" s="4" t="s">
        <v>1</v>
      </c>
      <c r="F246" s="3" t="s">
        <v>110</v>
      </c>
      <c r="G246" s="70" t="s">
        <v>110</v>
      </c>
      <c r="H246" s="87">
        <f>SUM(H247)</f>
        <v>29400000</v>
      </c>
      <c r="I246" s="87">
        <f>SUM(I247:I247)</f>
        <v>29400000</v>
      </c>
      <c r="J246" s="126">
        <f t="shared" ref="J246" si="76">SUM(J247)</f>
        <v>29400000</v>
      </c>
      <c r="K246" s="87">
        <f>SUM(K247)</f>
        <v>0</v>
      </c>
      <c r="L246" s="52"/>
      <c r="M246" s="134">
        <f t="shared" si="75"/>
        <v>0</v>
      </c>
      <c r="N246" s="55">
        <f t="shared" si="69"/>
        <v>0</v>
      </c>
    </row>
    <row r="247" spans="1:30" s="56" customFormat="1">
      <c r="A247" s="60" t="s">
        <v>111</v>
      </c>
      <c r="B247" s="203" t="s">
        <v>0</v>
      </c>
      <c r="C247" s="203" t="s">
        <v>80</v>
      </c>
      <c r="D247" s="203" t="s">
        <v>88</v>
      </c>
      <c r="E247" s="203" t="s">
        <v>71</v>
      </c>
      <c r="F247" s="66" t="s">
        <v>110</v>
      </c>
      <c r="G247" s="101" t="s">
        <v>110</v>
      </c>
      <c r="H247" s="88">
        <v>29400000</v>
      </c>
      <c r="I247" s="219">
        <v>29400000</v>
      </c>
      <c r="J247" s="219">
        <v>29400000</v>
      </c>
      <c r="K247" s="89">
        <f>I247-J247</f>
        <v>0</v>
      </c>
      <c r="M247" s="134">
        <f t="shared" si="75"/>
        <v>0</v>
      </c>
      <c r="N247" s="55">
        <f t="shared" si="69"/>
        <v>0</v>
      </c>
    </row>
    <row r="248" spans="1:30" s="58" customFormat="1" ht="25.5">
      <c r="A248" s="84" t="s">
        <v>209</v>
      </c>
      <c r="B248" s="4" t="s">
        <v>0</v>
      </c>
      <c r="C248" s="4" t="s">
        <v>80</v>
      </c>
      <c r="D248" s="4" t="s">
        <v>89</v>
      </c>
      <c r="E248" s="4" t="s">
        <v>1</v>
      </c>
      <c r="F248" s="3" t="s">
        <v>110</v>
      </c>
      <c r="G248" s="70" t="s">
        <v>110</v>
      </c>
      <c r="H248" s="87">
        <f>SUM(H249)</f>
        <v>270000</v>
      </c>
      <c r="I248" s="87">
        <f>SUM(I249)</f>
        <v>270000</v>
      </c>
      <c r="J248" s="126">
        <f t="shared" ref="J248" si="77">SUM(J249)</f>
        <v>270000</v>
      </c>
      <c r="K248" s="87">
        <f>SUM(K249)</f>
        <v>0</v>
      </c>
      <c r="L248" s="52"/>
      <c r="M248" s="134">
        <f t="shared" si="75"/>
        <v>0</v>
      </c>
      <c r="N248" s="55">
        <f t="shared" si="69"/>
        <v>0</v>
      </c>
    </row>
    <row r="249" spans="1:30" s="56" customFormat="1">
      <c r="A249" s="60" t="s">
        <v>95</v>
      </c>
      <c r="B249" s="203" t="s">
        <v>0</v>
      </c>
      <c r="C249" s="203" t="s">
        <v>80</v>
      </c>
      <c r="D249" s="203" t="s">
        <v>89</v>
      </c>
      <c r="E249" s="203" t="s">
        <v>4</v>
      </c>
      <c r="F249" s="66" t="s">
        <v>110</v>
      </c>
      <c r="G249" s="101" t="s">
        <v>110</v>
      </c>
      <c r="H249" s="88">
        <v>270000</v>
      </c>
      <c r="I249" s="277">
        <v>270000</v>
      </c>
      <c r="J249" s="277">
        <v>270000</v>
      </c>
      <c r="K249" s="89">
        <f>I249-J249</f>
        <v>0</v>
      </c>
      <c r="M249" s="134">
        <f t="shared" si="75"/>
        <v>0</v>
      </c>
      <c r="N249" s="55">
        <f t="shared" si="69"/>
        <v>0</v>
      </c>
    </row>
    <row r="250" spans="1:30" s="58" customFormat="1" ht="25.5">
      <c r="A250" s="84" t="s">
        <v>184</v>
      </c>
      <c r="B250" s="4" t="s">
        <v>0</v>
      </c>
      <c r="C250" s="4" t="s">
        <v>80</v>
      </c>
      <c r="D250" s="4" t="s">
        <v>91</v>
      </c>
      <c r="E250" s="4" t="s">
        <v>1</v>
      </c>
      <c r="F250" s="3" t="s">
        <v>110</v>
      </c>
      <c r="G250" s="70" t="s">
        <v>110</v>
      </c>
      <c r="H250" s="87">
        <f>SUM(H251)</f>
        <v>3000000</v>
      </c>
      <c r="I250" s="87">
        <f>SUM(I251)</f>
        <v>3000000</v>
      </c>
      <c r="J250" s="126">
        <f>SUM(J251)</f>
        <v>3000000</v>
      </c>
      <c r="K250" s="87">
        <f>SUM(K251)</f>
        <v>0</v>
      </c>
      <c r="L250" s="52"/>
      <c r="M250" s="134">
        <f t="shared" si="75"/>
        <v>0</v>
      </c>
      <c r="N250" s="55">
        <f t="shared" si="69"/>
        <v>0</v>
      </c>
    </row>
    <row r="251" spans="1:30" s="63" customFormat="1" ht="25.5">
      <c r="A251" s="60" t="s">
        <v>210</v>
      </c>
      <c r="B251" s="203" t="s">
        <v>0</v>
      </c>
      <c r="C251" s="203" t="s">
        <v>80</v>
      </c>
      <c r="D251" s="203" t="s">
        <v>91</v>
      </c>
      <c r="E251" s="203" t="s">
        <v>90</v>
      </c>
      <c r="F251" s="66" t="s">
        <v>110</v>
      </c>
      <c r="G251" s="101" t="s">
        <v>110</v>
      </c>
      <c r="H251" s="88">
        <v>3000000</v>
      </c>
      <c r="I251" s="219">
        <v>3000000</v>
      </c>
      <c r="J251" s="219">
        <v>3000000</v>
      </c>
      <c r="K251" s="89">
        <f>I251-J251</f>
        <v>0</v>
      </c>
      <c r="M251" s="134">
        <f t="shared" si="75"/>
        <v>0</v>
      </c>
      <c r="N251" s="55">
        <f t="shared" si="69"/>
        <v>0</v>
      </c>
    </row>
    <row r="252" spans="1:30" s="63" customFormat="1" ht="41.25" customHeight="1">
      <c r="A252" s="84" t="s">
        <v>185</v>
      </c>
      <c r="B252" s="4" t="s">
        <v>0</v>
      </c>
      <c r="C252" s="4" t="s">
        <v>80</v>
      </c>
      <c r="D252" s="4" t="s">
        <v>92</v>
      </c>
      <c r="E252" s="4" t="s">
        <v>1</v>
      </c>
      <c r="F252" s="3" t="s">
        <v>110</v>
      </c>
      <c r="G252" s="70" t="s">
        <v>110</v>
      </c>
      <c r="H252" s="87">
        <f>SUM(H253)</f>
        <v>10000000</v>
      </c>
      <c r="I252" s="87">
        <f>SUM(I253)</f>
        <v>10000000</v>
      </c>
      <c r="J252" s="126">
        <f>SUM(J253)</f>
        <v>10000000</v>
      </c>
      <c r="K252" s="87">
        <f>SUM(K253)</f>
        <v>0</v>
      </c>
      <c r="M252" s="134">
        <f t="shared" si="75"/>
        <v>0</v>
      </c>
      <c r="N252" s="55">
        <f t="shared" si="69"/>
        <v>0</v>
      </c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</row>
    <row r="253" spans="1:30" s="63" customFormat="1" ht="25.5">
      <c r="A253" s="60" t="s">
        <v>210</v>
      </c>
      <c r="B253" s="203" t="s">
        <v>0</v>
      </c>
      <c r="C253" s="203" t="s">
        <v>80</v>
      </c>
      <c r="D253" s="203" t="s">
        <v>92</v>
      </c>
      <c r="E253" s="203" t="s">
        <v>90</v>
      </c>
      <c r="F253" s="66" t="s">
        <v>110</v>
      </c>
      <c r="G253" s="101" t="s">
        <v>110</v>
      </c>
      <c r="H253" s="88">
        <v>10000000</v>
      </c>
      <c r="I253" s="219">
        <v>10000000</v>
      </c>
      <c r="J253" s="219">
        <v>10000000</v>
      </c>
      <c r="K253" s="89">
        <f>I253-J253</f>
        <v>0</v>
      </c>
      <c r="M253" s="134">
        <f t="shared" si="75"/>
        <v>0</v>
      </c>
      <c r="N253" s="55">
        <f t="shared" si="69"/>
        <v>0</v>
      </c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</row>
    <row r="254" spans="1:30" s="63" customFormat="1" ht="25.5">
      <c r="A254" s="84" t="s">
        <v>278</v>
      </c>
      <c r="B254" s="4" t="s">
        <v>0</v>
      </c>
      <c r="C254" s="4" t="s">
        <v>80</v>
      </c>
      <c r="D254" s="4" t="s">
        <v>277</v>
      </c>
      <c r="E254" s="4" t="s">
        <v>1</v>
      </c>
      <c r="F254" s="3" t="s">
        <v>110</v>
      </c>
      <c r="G254" s="70" t="s">
        <v>110</v>
      </c>
      <c r="H254" s="87">
        <f>SUM(H255)</f>
        <v>100000000</v>
      </c>
      <c r="I254" s="87">
        <f>SUM(I255)</f>
        <v>100000000</v>
      </c>
      <c r="J254" s="126">
        <f>SUM(J255)</f>
        <v>100000000</v>
      </c>
      <c r="K254" s="87">
        <f>SUM(K255)</f>
        <v>0</v>
      </c>
      <c r="M254" s="134">
        <f t="shared" si="75"/>
        <v>0</v>
      </c>
      <c r="N254" s="55">
        <f t="shared" si="69"/>
        <v>0</v>
      </c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</row>
    <row r="255" spans="1:30" s="63" customFormat="1" ht="25.5">
      <c r="A255" s="60" t="s">
        <v>210</v>
      </c>
      <c r="B255" s="203" t="s">
        <v>0</v>
      </c>
      <c r="C255" s="203" t="s">
        <v>80</v>
      </c>
      <c r="D255" s="203" t="s">
        <v>277</v>
      </c>
      <c r="E255" s="203" t="s">
        <v>90</v>
      </c>
      <c r="F255" s="66" t="s">
        <v>110</v>
      </c>
      <c r="G255" s="101" t="s">
        <v>110</v>
      </c>
      <c r="H255" s="273">
        <v>100000000</v>
      </c>
      <c r="I255" s="270">
        <v>100000000</v>
      </c>
      <c r="J255" s="219">
        <v>100000000</v>
      </c>
      <c r="K255" s="89">
        <f>I255-J255</f>
        <v>0</v>
      </c>
      <c r="M255" s="134">
        <f t="shared" si="75"/>
        <v>0</v>
      </c>
      <c r="N255" s="55">
        <f t="shared" si="69"/>
        <v>0</v>
      </c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</row>
    <row r="256" spans="1:30" s="63" customFormat="1" ht="51">
      <c r="A256" s="84" t="s">
        <v>301</v>
      </c>
      <c r="B256" s="4" t="s">
        <v>0</v>
      </c>
      <c r="C256" s="4" t="s">
        <v>80</v>
      </c>
      <c r="D256" s="4" t="s">
        <v>299</v>
      </c>
      <c r="E256" s="4" t="s">
        <v>1</v>
      </c>
      <c r="F256" s="3" t="s">
        <v>110</v>
      </c>
      <c r="G256" s="70" t="s">
        <v>110</v>
      </c>
      <c r="H256" s="87">
        <f>SUM(H257)</f>
        <v>15280000</v>
      </c>
      <c r="I256" s="87">
        <f>SUM(I257)</f>
        <v>15280000</v>
      </c>
      <c r="J256" s="126">
        <f>SUM(J257)</f>
        <v>15280000</v>
      </c>
      <c r="K256" s="87">
        <f>SUM(K257)</f>
        <v>0</v>
      </c>
      <c r="M256" s="134">
        <f t="shared" si="75"/>
        <v>0</v>
      </c>
      <c r="N256" s="55">
        <f t="shared" si="69"/>
        <v>0</v>
      </c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</row>
    <row r="257" spans="1:30" s="63" customFormat="1" ht="25.5">
      <c r="A257" s="60" t="s">
        <v>210</v>
      </c>
      <c r="B257" s="203" t="s">
        <v>0</v>
      </c>
      <c r="C257" s="203" t="s">
        <v>80</v>
      </c>
      <c r="D257" s="203" t="s">
        <v>299</v>
      </c>
      <c r="E257" s="203" t="s">
        <v>90</v>
      </c>
      <c r="F257" s="66" t="s">
        <v>110</v>
      </c>
      <c r="G257" s="101" t="s">
        <v>110</v>
      </c>
      <c r="H257" s="273">
        <v>15280000</v>
      </c>
      <c r="I257" s="270">
        <v>15280000</v>
      </c>
      <c r="J257" s="219">
        <v>15280000</v>
      </c>
      <c r="K257" s="89">
        <f>I257-J257</f>
        <v>0</v>
      </c>
      <c r="L257" s="294">
        <v>45809</v>
      </c>
      <c r="M257" s="134">
        <f t="shared" si="75"/>
        <v>0</v>
      </c>
      <c r="N257" s="55">
        <f t="shared" si="69"/>
        <v>0</v>
      </c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</row>
    <row r="258" spans="1:30" s="63" customFormat="1" ht="25.5">
      <c r="A258" s="84" t="s">
        <v>302</v>
      </c>
      <c r="B258" s="4" t="s">
        <v>0</v>
      </c>
      <c r="C258" s="4" t="s">
        <v>80</v>
      </c>
      <c r="D258" s="4" t="s">
        <v>300</v>
      </c>
      <c r="E258" s="4" t="s">
        <v>1</v>
      </c>
      <c r="F258" s="3" t="s">
        <v>110</v>
      </c>
      <c r="G258" s="70" t="s">
        <v>110</v>
      </c>
      <c r="H258" s="87">
        <f>SUM(H259)</f>
        <v>12514824</v>
      </c>
      <c r="I258" s="87">
        <f>SUM(I259)</f>
        <v>12514824</v>
      </c>
      <c r="J258" s="126">
        <f>SUM(J259)</f>
        <v>12514824</v>
      </c>
      <c r="K258" s="87">
        <f>SUM(K259)</f>
        <v>0</v>
      </c>
      <c r="M258" s="134">
        <f t="shared" si="75"/>
        <v>0</v>
      </c>
      <c r="N258" s="55">
        <f t="shared" si="69"/>
        <v>0</v>
      </c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</row>
    <row r="259" spans="1:30" s="63" customFormat="1" ht="25.5">
      <c r="A259" s="60" t="s">
        <v>210</v>
      </c>
      <c r="B259" s="203" t="s">
        <v>0</v>
      </c>
      <c r="C259" s="203" t="s">
        <v>80</v>
      </c>
      <c r="D259" s="203" t="s">
        <v>300</v>
      </c>
      <c r="E259" s="203" t="s">
        <v>90</v>
      </c>
      <c r="F259" s="66" t="s">
        <v>110</v>
      </c>
      <c r="G259" s="101" t="s">
        <v>110</v>
      </c>
      <c r="H259" s="273">
        <v>12514824</v>
      </c>
      <c r="I259" s="273">
        <v>12514824</v>
      </c>
      <c r="J259" s="219">
        <v>12514824</v>
      </c>
      <c r="K259" s="89">
        <f>I259-J259</f>
        <v>0</v>
      </c>
      <c r="L259" s="294">
        <v>45809</v>
      </c>
      <c r="M259" s="134">
        <f t="shared" si="75"/>
        <v>0</v>
      </c>
      <c r="N259" s="55">
        <f t="shared" si="69"/>
        <v>0</v>
      </c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</row>
    <row r="260" spans="1:30" s="58" customFormat="1" ht="38.25">
      <c r="A260" s="84" t="s">
        <v>186</v>
      </c>
      <c r="B260" s="4" t="s">
        <v>0</v>
      </c>
      <c r="C260" s="4" t="s">
        <v>80</v>
      </c>
      <c r="D260" s="4" t="s">
        <v>93</v>
      </c>
      <c r="E260" s="4" t="s">
        <v>1</v>
      </c>
      <c r="F260" s="3" t="s">
        <v>110</v>
      </c>
      <c r="G260" s="259" t="s">
        <v>110</v>
      </c>
      <c r="H260" s="87">
        <f>SUM(H261:H266)</f>
        <v>67834220</v>
      </c>
      <c r="I260" s="87">
        <f>SUM(I261:I266)</f>
        <v>67834220</v>
      </c>
      <c r="J260" s="257">
        <f>SUM(J261:J266)</f>
        <v>67833384.770000011</v>
      </c>
      <c r="K260" s="87">
        <f>SUM(K261:K266)</f>
        <v>835.22999999881722</v>
      </c>
      <c r="L260" s="52"/>
      <c r="M260" s="134">
        <f t="shared" si="75"/>
        <v>0</v>
      </c>
      <c r="N260" s="55">
        <f t="shared" si="69"/>
        <v>835.22999998927116</v>
      </c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1:30" s="58" customFormat="1">
      <c r="A261" s="359" t="s">
        <v>95</v>
      </c>
      <c r="B261" s="203" t="s">
        <v>0</v>
      </c>
      <c r="C261" s="203" t="s">
        <v>80</v>
      </c>
      <c r="D261" s="203" t="s">
        <v>93</v>
      </c>
      <c r="E261" s="203" t="s">
        <v>4</v>
      </c>
      <c r="F261" s="366" t="s">
        <v>275</v>
      </c>
      <c r="G261" s="260" t="s">
        <v>228</v>
      </c>
      <c r="H261" s="273">
        <v>1915680</v>
      </c>
      <c r="I261" s="273">
        <v>1915680</v>
      </c>
      <c r="J261" s="273">
        <v>1915641.49</v>
      </c>
      <c r="K261" s="201">
        <f t="shared" ref="K261:K276" si="78">I261-J261</f>
        <v>38.510000000009313</v>
      </c>
      <c r="L261" s="52"/>
      <c r="M261" s="134">
        <f t="shared" si="75"/>
        <v>0</v>
      </c>
      <c r="N261" s="55">
        <f t="shared" si="69"/>
        <v>38.510000000009313</v>
      </c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1:30" s="58" customFormat="1">
      <c r="A262" s="365"/>
      <c r="B262" s="203" t="s">
        <v>0</v>
      </c>
      <c r="C262" s="203" t="s">
        <v>80</v>
      </c>
      <c r="D262" s="203" t="s">
        <v>93</v>
      </c>
      <c r="E262" s="203" t="s">
        <v>4</v>
      </c>
      <c r="F262" s="367"/>
      <c r="G262" s="260" t="s">
        <v>227</v>
      </c>
      <c r="H262" s="273">
        <v>36397810</v>
      </c>
      <c r="I262" s="273">
        <v>36397810</v>
      </c>
      <c r="J262" s="273">
        <v>36397013.280000001</v>
      </c>
      <c r="K262" s="201">
        <f t="shared" si="78"/>
        <v>796.71999999880791</v>
      </c>
      <c r="L262" s="52">
        <f>38312654.77-J261</f>
        <v>36397013.280000001</v>
      </c>
      <c r="M262" s="134">
        <f t="shared" si="75"/>
        <v>0</v>
      </c>
      <c r="N262" s="55">
        <f t="shared" si="69"/>
        <v>796.71999999880791</v>
      </c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1:30" s="342" customFormat="1">
      <c r="A263" s="369" t="s">
        <v>201</v>
      </c>
      <c r="B263" s="203" t="s">
        <v>0</v>
      </c>
      <c r="C263" s="203" t="s">
        <v>80</v>
      </c>
      <c r="D263" s="203" t="s">
        <v>93</v>
      </c>
      <c r="E263" s="203" t="s">
        <v>39</v>
      </c>
      <c r="F263" s="367"/>
      <c r="G263" s="260" t="s">
        <v>228</v>
      </c>
      <c r="H263" s="270">
        <v>1476040</v>
      </c>
      <c r="I263" s="270">
        <v>1476040</v>
      </c>
      <c r="J263" s="270">
        <v>1476043.25</v>
      </c>
      <c r="K263" s="340">
        <f t="shared" si="78"/>
        <v>-3.25</v>
      </c>
      <c r="L263" s="338"/>
      <c r="M263" s="341">
        <f t="shared" si="75"/>
        <v>0</v>
      </c>
      <c r="N263" s="55">
        <f t="shared" si="69"/>
        <v>-3.25</v>
      </c>
      <c r="O263" s="339"/>
      <c r="P263" s="339"/>
      <c r="Q263" s="339"/>
      <c r="R263" s="339"/>
      <c r="S263" s="339"/>
      <c r="T263" s="339"/>
      <c r="U263" s="339"/>
      <c r="V263" s="339"/>
      <c r="W263" s="339"/>
      <c r="X263" s="339"/>
      <c r="Y263" s="339"/>
      <c r="Z263" s="339"/>
      <c r="AA263" s="339"/>
      <c r="AB263" s="339"/>
      <c r="AC263" s="339"/>
      <c r="AD263" s="339"/>
    </row>
    <row r="264" spans="1:30">
      <c r="A264" s="361"/>
      <c r="B264" s="203" t="s">
        <v>0</v>
      </c>
      <c r="C264" s="203" t="s">
        <v>80</v>
      </c>
      <c r="D264" s="203" t="s">
        <v>93</v>
      </c>
      <c r="E264" s="203" t="s">
        <v>39</v>
      </c>
      <c r="F264" s="367"/>
      <c r="G264" s="260" t="s">
        <v>227</v>
      </c>
      <c r="H264" s="270">
        <v>28044690</v>
      </c>
      <c r="I264" s="270">
        <v>28044690</v>
      </c>
      <c r="J264" s="270">
        <v>28044686.75</v>
      </c>
      <c r="K264" s="201">
        <f t="shared" si="78"/>
        <v>3.25</v>
      </c>
      <c r="L264" s="183"/>
      <c r="M264" s="134">
        <f t="shared" si="75"/>
        <v>0</v>
      </c>
      <c r="N264" s="55">
        <f t="shared" si="69"/>
        <v>3.25</v>
      </c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</row>
    <row r="265" spans="1:30" s="58" customFormat="1" hidden="1">
      <c r="A265" s="210" t="s">
        <v>95</v>
      </c>
      <c r="B265" s="203" t="s">
        <v>0</v>
      </c>
      <c r="C265" s="203" t="s">
        <v>80</v>
      </c>
      <c r="D265" s="203" t="s">
        <v>93</v>
      </c>
      <c r="E265" s="203">
        <v>242</v>
      </c>
      <c r="F265" s="367"/>
      <c r="G265" s="260" t="s">
        <v>228</v>
      </c>
      <c r="H265" s="299">
        <v>0</v>
      </c>
      <c r="I265" s="271">
        <v>0</v>
      </c>
      <c r="J265" s="318">
        <v>0</v>
      </c>
      <c r="K265" s="201">
        <f t="shared" si="78"/>
        <v>0</v>
      </c>
      <c r="L265" s="52"/>
      <c r="M265" s="134">
        <f t="shared" si="75"/>
        <v>0</v>
      </c>
      <c r="N265" s="55">
        <f t="shared" si="69"/>
        <v>0</v>
      </c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1:30" s="58" customFormat="1" hidden="1">
      <c r="A266" s="184" t="s">
        <v>201</v>
      </c>
      <c r="B266" s="203" t="s">
        <v>0</v>
      </c>
      <c r="C266" s="203" t="s">
        <v>80</v>
      </c>
      <c r="D266" s="203" t="s">
        <v>93</v>
      </c>
      <c r="E266" s="203">
        <v>242</v>
      </c>
      <c r="F266" s="368"/>
      <c r="G266" s="260" t="s">
        <v>227</v>
      </c>
      <c r="H266" s="299">
        <v>0</v>
      </c>
      <c r="I266" s="271">
        <v>0</v>
      </c>
      <c r="J266" s="254">
        <v>0</v>
      </c>
      <c r="K266" s="201">
        <f t="shared" si="78"/>
        <v>0</v>
      </c>
      <c r="L266" s="52"/>
      <c r="M266" s="134">
        <f t="shared" si="75"/>
        <v>0</v>
      </c>
      <c r="N266" s="55">
        <f t="shared" si="69"/>
        <v>0</v>
      </c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1:30">
      <c r="A267" s="84" t="s">
        <v>226</v>
      </c>
      <c r="B267" s="4" t="s">
        <v>0</v>
      </c>
      <c r="C267" s="4" t="s">
        <v>80</v>
      </c>
      <c r="D267" s="4">
        <v>9990020680</v>
      </c>
      <c r="E267" s="4">
        <v>633</v>
      </c>
      <c r="F267" s="3"/>
      <c r="G267" s="259"/>
      <c r="H267" s="272">
        <v>250000000</v>
      </c>
      <c r="I267" s="272">
        <v>250000000</v>
      </c>
      <c r="J267" s="266">
        <v>250000000</v>
      </c>
      <c r="K267" s="87">
        <f t="shared" si="78"/>
        <v>0</v>
      </c>
      <c r="L267" s="56"/>
      <c r="M267" s="134">
        <f t="shared" si="75"/>
        <v>0</v>
      </c>
      <c r="N267" s="55">
        <f t="shared" si="69"/>
        <v>0</v>
      </c>
    </row>
    <row r="268" spans="1:30">
      <c r="A268" s="84" t="s">
        <v>226</v>
      </c>
      <c r="B268" s="4" t="s">
        <v>0</v>
      </c>
      <c r="C268" s="4" t="s">
        <v>80</v>
      </c>
      <c r="D268" s="4">
        <v>9990020680</v>
      </c>
      <c r="E268" s="4">
        <v>811</v>
      </c>
      <c r="F268" s="3"/>
      <c r="G268" s="259"/>
      <c r="H268" s="272">
        <v>7288064</v>
      </c>
      <c r="I268" s="272">
        <v>7288064</v>
      </c>
      <c r="J268" s="266">
        <v>7288064</v>
      </c>
      <c r="K268" s="87">
        <f t="shared" si="78"/>
        <v>0</v>
      </c>
      <c r="M268" s="134">
        <f t="shared" si="75"/>
        <v>0</v>
      </c>
      <c r="N268" s="55">
        <f t="shared" si="69"/>
        <v>0</v>
      </c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</row>
    <row r="269" spans="1:30" ht="25.5">
      <c r="A269" s="84" t="s">
        <v>320</v>
      </c>
      <c r="B269" s="4">
        <v>148</v>
      </c>
      <c r="C269" s="4">
        <v>1006</v>
      </c>
      <c r="D269" s="4">
        <v>9990099950</v>
      </c>
      <c r="E269" s="4">
        <v>244</v>
      </c>
      <c r="F269" s="3"/>
      <c r="G269" s="259"/>
      <c r="H269" s="272">
        <v>1252100</v>
      </c>
      <c r="I269" s="272">
        <v>1183234.5</v>
      </c>
      <c r="J269" s="272">
        <v>1183234.5</v>
      </c>
      <c r="K269" s="87">
        <f t="shared" ref="K269" si="79">I269-J269</f>
        <v>0</v>
      </c>
      <c r="L269" s="327">
        <v>45962</v>
      </c>
      <c r="M269" s="134">
        <f t="shared" si="75"/>
        <v>68865.5</v>
      </c>
      <c r="N269" s="55">
        <f t="shared" si="69"/>
        <v>68865.5</v>
      </c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</row>
    <row r="270" spans="1:30">
      <c r="A270" s="84" t="s">
        <v>312</v>
      </c>
      <c r="B270" s="4" t="s">
        <v>0</v>
      </c>
      <c r="C270" s="4" t="s">
        <v>80</v>
      </c>
      <c r="D270" s="4">
        <v>9990099970</v>
      </c>
      <c r="E270" s="4">
        <v>112</v>
      </c>
      <c r="F270" s="3"/>
      <c r="G270" s="259"/>
      <c r="H270" s="272">
        <v>121329.60000000001</v>
      </c>
      <c r="I270" s="272">
        <v>121329.60000000001</v>
      </c>
      <c r="J270" s="266">
        <v>121329.60000000001</v>
      </c>
      <c r="K270" s="87">
        <f t="shared" si="78"/>
        <v>0</v>
      </c>
      <c r="L270" s="300">
        <v>45901</v>
      </c>
      <c r="M270" s="134">
        <f t="shared" si="75"/>
        <v>0</v>
      </c>
      <c r="N270" s="55">
        <f t="shared" si="69"/>
        <v>0</v>
      </c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</row>
    <row r="271" spans="1:30">
      <c r="A271" s="84" t="s">
        <v>312</v>
      </c>
      <c r="B271" s="4" t="s">
        <v>0</v>
      </c>
      <c r="C271" s="4" t="s">
        <v>80</v>
      </c>
      <c r="D271" s="4">
        <v>9990099970</v>
      </c>
      <c r="E271" s="4">
        <v>831</v>
      </c>
      <c r="F271" s="3"/>
      <c r="G271" s="259"/>
      <c r="H271" s="272">
        <v>50000</v>
      </c>
      <c r="I271" s="272">
        <v>50000</v>
      </c>
      <c r="J271" s="266">
        <v>50000</v>
      </c>
      <c r="K271" s="87">
        <f t="shared" si="78"/>
        <v>0</v>
      </c>
      <c r="L271" s="294">
        <v>45839</v>
      </c>
      <c r="M271" s="134">
        <f t="shared" si="75"/>
        <v>0</v>
      </c>
      <c r="N271" s="55">
        <f t="shared" si="69"/>
        <v>0</v>
      </c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</row>
    <row r="272" spans="1:30" ht="63.75">
      <c r="A272" s="84" t="s">
        <v>306</v>
      </c>
      <c r="B272" s="4" t="s">
        <v>0</v>
      </c>
      <c r="C272" s="4" t="s">
        <v>80</v>
      </c>
      <c r="D272" s="4" t="s">
        <v>307</v>
      </c>
      <c r="E272" s="4">
        <v>811</v>
      </c>
      <c r="F272" s="3"/>
      <c r="G272" s="259"/>
      <c r="H272" s="272">
        <v>52244848</v>
      </c>
      <c r="I272" s="272">
        <v>52244848</v>
      </c>
      <c r="J272" s="266">
        <v>52244848</v>
      </c>
      <c r="K272" s="87">
        <f t="shared" si="78"/>
        <v>0</v>
      </c>
      <c r="L272" s="56"/>
      <c r="M272" s="134">
        <f t="shared" si="75"/>
        <v>0</v>
      </c>
      <c r="N272" s="55">
        <f t="shared" si="69"/>
        <v>0</v>
      </c>
    </row>
    <row r="273" spans="1:30" ht="63.75">
      <c r="A273" s="84" t="s">
        <v>309</v>
      </c>
      <c r="B273" s="4" t="s">
        <v>0</v>
      </c>
      <c r="C273" s="4" t="s">
        <v>80</v>
      </c>
      <c r="D273" s="4" t="s">
        <v>308</v>
      </c>
      <c r="E273" s="4">
        <v>633</v>
      </c>
      <c r="F273" s="3"/>
      <c r="G273" s="259"/>
      <c r="H273" s="272">
        <v>1011250000</v>
      </c>
      <c r="I273" s="272">
        <v>1011250000</v>
      </c>
      <c r="J273" s="272">
        <v>1011250000</v>
      </c>
      <c r="K273" s="87">
        <f t="shared" si="78"/>
        <v>0</v>
      </c>
      <c r="M273" s="134">
        <f t="shared" si="75"/>
        <v>0</v>
      </c>
      <c r="N273" s="55">
        <f t="shared" si="69"/>
        <v>0</v>
      </c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</row>
    <row r="274" spans="1:30" ht="51">
      <c r="A274" s="84" t="s">
        <v>314</v>
      </c>
      <c r="B274" s="4" t="s">
        <v>0</v>
      </c>
      <c r="C274" s="4" t="s">
        <v>80</v>
      </c>
      <c r="D274" s="4" t="s">
        <v>313</v>
      </c>
      <c r="E274" s="4">
        <v>360</v>
      </c>
      <c r="F274" s="3"/>
      <c r="G274" s="259"/>
      <c r="H274" s="272">
        <v>9681800</v>
      </c>
      <c r="I274" s="272">
        <v>9681800</v>
      </c>
      <c r="J274" s="266">
        <v>9681800</v>
      </c>
      <c r="K274" s="87">
        <f t="shared" si="78"/>
        <v>0</v>
      </c>
      <c r="L274" s="294">
        <v>45839</v>
      </c>
      <c r="M274" s="134">
        <f t="shared" si="75"/>
        <v>0</v>
      </c>
      <c r="N274" s="55">
        <f t="shared" si="69"/>
        <v>0</v>
      </c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</row>
    <row r="275" spans="1:30" s="138" customFormat="1" ht="25.5" hidden="1">
      <c r="A275" s="159" t="s">
        <v>244</v>
      </c>
      <c r="B275" s="160" t="s">
        <v>0</v>
      </c>
      <c r="C275" s="160" t="s">
        <v>11</v>
      </c>
      <c r="D275" s="160" t="s">
        <v>245</v>
      </c>
      <c r="E275" s="154" t="s">
        <v>1</v>
      </c>
      <c r="F275" s="155"/>
      <c r="G275" s="261"/>
      <c r="H275" s="157">
        <f>SUM(H276:H288)</f>
        <v>0</v>
      </c>
      <c r="I275" s="164">
        <f>SUM(I276:I288)</f>
        <v>0</v>
      </c>
      <c r="J275" s="267">
        <f>SUM(J276)</f>
        <v>0</v>
      </c>
      <c r="K275" s="139">
        <f t="shared" si="78"/>
        <v>0</v>
      </c>
      <c r="L275" s="137"/>
      <c r="M275" s="134">
        <f t="shared" si="75"/>
        <v>0</v>
      </c>
      <c r="N275" s="55">
        <f t="shared" si="69"/>
        <v>0</v>
      </c>
    </row>
    <row r="276" spans="1:30" s="111" customFormat="1" hidden="1">
      <c r="A276" s="175" t="s">
        <v>99</v>
      </c>
      <c r="B276" s="166" t="s">
        <v>0</v>
      </c>
      <c r="C276" s="166" t="s">
        <v>11</v>
      </c>
      <c r="D276" s="166" t="s">
        <v>245</v>
      </c>
      <c r="E276" s="167" t="s">
        <v>14</v>
      </c>
      <c r="F276" s="168"/>
      <c r="G276" s="262"/>
      <c r="H276" s="158">
        <v>0</v>
      </c>
      <c r="I276" s="187">
        <v>0</v>
      </c>
      <c r="J276" s="268">
        <v>0</v>
      </c>
      <c r="K276" s="89">
        <f t="shared" si="78"/>
        <v>0</v>
      </c>
      <c r="L276" s="52"/>
      <c r="M276" s="134">
        <f t="shared" si="75"/>
        <v>0</v>
      </c>
      <c r="N276" s="55">
        <f t="shared" ref="N276:N331" si="80">H276-J276</f>
        <v>0</v>
      </c>
    </row>
    <row r="277" spans="1:30" s="56" customFormat="1" ht="38.25" hidden="1">
      <c r="A277" s="153" t="s">
        <v>260</v>
      </c>
      <c r="B277" s="154" t="s">
        <v>0</v>
      </c>
      <c r="C277" s="154">
        <v>1004</v>
      </c>
      <c r="D277" s="154">
        <v>2230471310</v>
      </c>
      <c r="E277" s="154" t="s">
        <v>1</v>
      </c>
      <c r="F277" s="155"/>
      <c r="G277" s="263"/>
      <c r="H277" s="157">
        <f>SUM(H278)</f>
        <v>0</v>
      </c>
      <c r="I277" s="157">
        <f t="shared" ref="I277" si="81">SUM(I278)</f>
        <v>0</v>
      </c>
      <c r="J277" s="269">
        <f>SUM(J278:J279)</f>
        <v>0</v>
      </c>
      <c r="K277" s="269">
        <f>SUM(K278:K279)</f>
        <v>0</v>
      </c>
      <c r="M277" s="134">
        <f t="shared" si="75"/>
        <v>0</v>
      </c>
      <c r="N277" s="55">
        <f t="shared" si="80"/>
        <v>0</v>
      </c>
    </row>
    <row r="278" spans="1:30" s="56" customFormat="1" ht="25.5" hidden="1">
      <c r="A278" s="118" t="s">
        <v>211</v>
      </c>
      <c r="B278" s="119" t="s">
        <v>0</v>
      </c>
      <c r="C278" s="119">
        <v>1004</v>
      </c>
      <c r="D278" s="119">
        <v>2230171310</v>
      </c>
      <c r="E278" s="119">
        <v>313</v>
      </c>
      <c r="F278" s="130" t="s">
        <v>239</v>
      </c>
      <c r="G278" s="264"/>
      <c r="H278" s="158">
        <v>0</v>
      </c>
      <c r="I278" s="187">
        <v>0</v>
      </c>
      <c r="J278" s="319">
        <v>0</v>
      </c>
      <c r="K278" s="89">
        <f>I278-J278</f>
        <v>0</v>
      </c>
      <c r="M278" s="134">
        <f t="shared" si="75"/>
        <v>0</v>
      </c>
      <c r="N278" s="55">
        <f t="shared" si="80"/>
        <v>0</v>
      </c>
    </row>
    <row r="279" spans="1:30" s="56" customFormat="1" ht="25.5" hidden="1">
      <c r="A279" s="118" t="s">
        <v>211</v>
      </c>
      <c r="B279" s="119" t="s">
        <v>0</v>
      </c>
      <c r="C279" s="119">
        <v>1004</v>
      </c>
      <c r="D279" s="119">
        <v>2230171310</v>
      </c>
      <c r="E279" s="119">
        <v>313</v>
      </c>
      <c r="F279" s="130"/>
      <c r="G279" s="264"/>
      <c r="H279" s="158">
        <v>0</v>
      </c>
      <c r="I279" s="187">
        <v>0</v>
      </c>
      <c r="J279" s="319">
        <v>0</v>
      </c>
      <c r="K279" s="89">
        <f>I279-J279</f>
        <v>0</v>
      </c>
      <c r="M279" s="134">
        <f t="shared" si="75"/>
        <v>0</v>
      </c>
      <c r="N279" s="55">
        <f t="shared" si="80"/>
        <v>0</v>
      </c>
    </row>
    <row r="280" spans="1:30" s="138" customFormat="1" ht="30" hidden="1" customHeight="1">
      <c r="A280" s="159" t="s">
        <v>220</v>
      </c>
      <c r="B280" s="160" t="s">
        <v>0</v>
      </c>
      <c r="C280" s="160" t="s">
        <v>43</v>
      </c>
      <c r="D280" s="160" t="s">
        <v>50</v>
      </c>
      <c r="E280" s="154" t="s">
        <v>1</v>
      </c>
      <c r="F280" s="155"/>
      <c r="G280" s="261"/>
      <c r="H280" s="164">
        <f t="shared" ref="H280:I280" si="82">SUM(H284:H285)</f>
        <v>0</v>
      </c>
      <c r="I280" s="164">
        <f t="shared" si="82"/>
        <v>0</v>
      </c>
      <c r="J280" s="267">
        <f>SUM(J281:J285)</f>
        <v>0</v>
      </c>
      <c r="K280" s="140">
        <f>SUM(K281:K285)</f>
        <v>0</v>
      </c>
      <c r="L280" s="137"/>
      <c r="M280" s="134">
        <f t="shared" si="75"/>
        <v>0</v>
      </c>
      <c r="N280" s="55">
        <f t="shared" si="80"/>
        <v>0</v>
      </c>
    </row>
    <row r="281" spans="1:30" s="281" customFormat="1" ht="18" hidden="1" customHeight="1">
      <c r="A281" s="370" t="s">
        <v>211</v>
      </c>
      <c r="B281" s="280" t="s">
        <v>0</v>
      </c>
      <c r="C281" s="280" t="s">
        <v>43</v>
      </c>
      <c r="D281" s="280" t="s">
        <v>50</v>
      </c>
      <c r="E281" s="280" t="s">
        <v>7</v>
      </c>
      <c r="F281" s="130"/>
      <c r="G281" s="265"/>
      <c r="H281" s="158">
        <v>0</v>
      </c>
      <c r="I281" s="147">
        <v>0</v>
      </c>
      <c r="J281" s="291">
        <v>0</v>
      </c>
      <c r="K281" s="180">
        <f>I281-J281</f>
        <v>0</v>
      </c>
      <c r="L281" s="181"/>
      <c r="M281" s="134">
        <f t="shared" si="75"/>
        <v>0</v>
      </c>
      <c r="N281" s="55">
        <f t="shared" si="80"/>
        <v>0</v>
      </c>
    </row>
    <row r="282" spans="1:30" s="281" customFormat="1" ht="22.5" hidden="1" customHeight="1">
      <c r="A282" s="371"/>
      <c r="B282" s="280" t="s">
        <v>0</v>
      </c>
      <c r="C282" s="280" t="s">
        <v>43</v>
      </c>
      <c r="D282" s="280" t="s">
        <v>221</v>
      </c>
      <c r="E282" s="276" t="s">
        <v>7</v>
      </c>
      <c r="F282" s="130" t="s">
        <v>271</v>
      </c>
      <c r="G282" s="265"/>
      <c r="H282" s="158">
        <v>0</v>
      </c>
      <c r="I282" s="147">
        <v>0</v>
      </c>
      <c r="J282" s="291">
        <v>0</v>
      </c>
      <c r="K282" s="180">
        <f>I282-J282</f>
        <v>0</v>
      </c>
      <c r="L282" s="181"/>
      <c r="M282" s="134">
        <f t="shared" si="75"/>
        <v>0</v>
      </c>
      <c r="N282" s="55">
        <f t="shared" si="80"/>
        <v>0</v>
      </c>
    </row>
    <row r="283" spans="1:30" s="281" customFormat="1" hidden="1">
      <c r="A283" s="371"/>
      <c r="B283" s="280" t="s">
        <v>0</v>
      </c>
      <c r="C283" s="280" t="s">
        <v>43</v>
      </c>
      <c r="D283" s="280" t="s">
        <v>50</v>
      </c>
      <c r="E283" s="280" t="s">
        <v>7</v>
      </c>
      <c r="F283" s="130"/>
      <c r="G283" s="265"/>
      <c r="H283" s="158">
        <v>0</v>
      </c>
      <c r="I283" s="147">
        <v>0</v>
      </c>
      <c r="J283" s="291">
        <v>0</v>
      </c>
      <c r="K283" s="180">
        <f>I283-J283</f>
        <v>0</v>
      </c>
      <c r="L283" s="181"/>
      <c r="M283" s="134">
        <f t="shared" si="75"/>
        <v>0</v>
      </c>
      <c r="N283" s="55">
        <f t="shared" si="80"/>
        <v>0</v>
      </c>
    </row>
    <row r="284" spans="1:30" s="281" customFormat="1" ht="22.5" hidden="1">
      <c r="A284" s="371"/>
      <c r="B284" s="280" t="s">
        <v>0</v>
      </c>
      <c r="C284" s="280" t="s">
        <v>43</v>
      </c>
      <c r="D284" s="280" t="s">
        <v>50</v>
      </c>
      <c r="E284" s="280" t="s">
        <v>7</v>
      </c>
      <c r="F284" s="130" t="s">
        <v>243</v>
      </c>
      <c r="G284" s="265" t="s">
        <v>227</v>
      </c>
      <c r="H284" s="158">
        <v>0</v>
      </c>
      <c r="I284" s="147">
        <v>0</v>
      </c>
      <c r="J284" s="291">
        <v>0</v>
      </c>
      <c r="K284" s="180">
        <f>I284-J284</f>
        <v>0</v>
      </c>
      <c r="L284" s="181"/>
      <c r="M284" s="134">
        <f t="shared" si="75"/>
        <v>0</v>
      </c>
      <c r="N284" s="55">
        <f t="shared" si="80"/>
        <v>0</v>
      </c>
    </row>
    <row r="285" spans="1:30" s="111" customFormat="1" ht="22.5" hidden="1">
      <c r="A285" s="372"/>
      <c r="B285" s="243" t="s">
        <v>0</v>
      </c>
      <c r="C285" s="243" t="s">
        <v>43</v>
      </c>
      <c r="D285" s="243" t="s">
        <v>221</v>
      </c>
      <c r="E285" s="162" t="s">
        <v>7</v>
      </c>
      <c r="F285" s="152" t="s">
        <v>222</v>
      </c>
      <c r="G285" s="150" t="s">
        <v>227</v>
      </c>
      <c r="H285" s="158">
        <v>0</v>
      </c>
      <c r="I285" s="147">
        <v>0</v>
      </c>
      <c r="J285" s="190">
        <v>0</v>
      </c>
      <c r="K285" s="89">
        <f>I285-J285</f>
        <v>0</v>
      </c>
      <c r="L285" s="52"/>
      <c r="M285" s="134">
        <f t="shared" si="75"/>
        <v>0</v>
      </c>
      <c r="N285" s="55">
        <f t="shared" si="80"/>
        <v>0</v>
      </c>
    </row>
    <row r="286" spans="1:30" s="56" customFormat="1" hidden="1">
      <c r="A286" s="153" t="s">
        <v>163</v>
      </c>
      <c r="B286" s="154" t="s">
        <v>0</v>
      </c>
      <c r="C286" s="154" t="s">
        <v>43</v>
      </c>
      <c r="D286" s="154" t="s">
        <v>251</v>
      </c>
      <c r="E286" s="154" t="s">
        <v>1</v>
      </c>
      <c r="F286" s="155"/>
      <c r="G286" s="156"/>
      <c r="H286" s="157">
        <f>SUM(H287)</f>
        <v>0</v>
      </c>
      <c r="I286" s="157">
        <f>SUM(I287)</f>
        <v>0</v>
      </c>
      <c r="J286" s="157">
        <f>SUM(J287)</f>
        <v>0</v>
      </c>
      <c r="K286" s="87">
        <f>SUM(K287)</f>
        <v>0</v>
      </c>
      <c r="M286" s="134">
        <f t="shared" si="75"/>
        <v>0</v>
      </c>
      <c r="N286" s="55">
        <f t="shared" si="80"/>
        <v>0</v>
      </c>
    </row>
    <row r="287" spans="1:30" s="56" customFormat="1" ht="25.5" hidden="1">
      <c r="A287" s="128" t="s">
        <v>211</v>
      </c>
      <c r="B287" s="119" t="s">
        <v>0</v>
      </c>
      <c r="C287" s="119" t="s">
        <v>43</v>
      </c>
      <c r="D287" s="119" t="s">
        <v>58</v>
      </c>
      <c r="E287" s="119">
        <v>313</v>
      </c>
      <c r="F287" s="132" t="s">
        <v>252</v>
      </c>
      <c r="G287" s="123"/>
      <c r="H287" s="158">
        <v>0</v>
      </c>
      <c r="I287" s="129">
        <v>0</v>
      </c>
      <c r="J287" s="320">
        <v>0</v>
      </c>
      <c r="K287" s="89">
        <f>I287-J287</f>
        <v>0</v>
      </c>
      <c r="L287" s="56">
        <v>-2592</v>
      </c>
      <c r="M287" s="134">
        <f t="shared" si="75"/>
        <v>0</v>
      </c>
      <c r="N287" s="55">
        <f t="shared" si="80"/>
        <v>0</v>
      </c>
    </row>
    <row r="288" spans="1:30" s="63" customFormat="1" ht="25.5" hidden="1">
      <c r="A288" s="153" t="s">
        <v>261</v>
      </c>
      <c r="B288" s="154" t="s">
        <v>0</v>
      </c>
      <c r="C288" s="154" t="s">
        <v>43</v>
      </c>
      <c r="D288" s="154" t="s">
        <v>262</v>
      </c>
      <c r="E288" s="154" t="s">
        <v>1</v>
      </c>
      <c r="F288" s="155"/>
      <c r="G288" s="156"/>
      <c r="H288" s="157">
        <f>SUM(H289:H289)</f>
        <v>0</v>
      </c>
      <c r="I288" s="157">
        <f>SUM(I289:I289)</f>
        <v>0</v>
      </c>
      <c r="J288" s="163">
        <f>SUM(J289:J289)</f>
        <v>0</v>
      </c>
      <c r="K288" s="87">
        <f>SUM(K289:K289)</f>
        <v>0</v>
      </c>
      <c r="M288" s="134">
        <f t="shared" si="75"/>
        <v>0</v>
      </c>
      <c r="N288" s="55">
        <f t="shared" si="80"/>
        <v>0</v>
      </c>
    </row>
    <row r="289" spans="1:14" s="196" customFormat="1" ht="25.5" hidden="1">
      <c r="A289" s="197" t="s">
        <v>191</v>
      </c>
      <c r="B289" s="119" t="s">
        <v>0</v>
      </c>
      <c r="C289" s="119" t="s">
        <v>43</v>
      </c>
      <c r="D289" s="119" t="s">
        <v>262</v>
      </c>
      <c r="E289" s="119">
        <v>313</v>
      </c>
      <c r="F289" s="132" t="s">
        <v>263</v>
      </c>
      <c r="G289" s="123" t="s">
        <v>227</v>
      </c>
      <c r="H289" s="158">
        <v>0</v>
      </c>
      <c r="I289" s="129">
        <v>0</v>
      </c>
      <c r="J289" s="131">
        <v>0</v>
      </c>
      <c r="K289" s="195">
        <f>I289-J289</f>
        <v>0</v>
      </c>
      <c r="M289" s="134">
        <f t="shared" si="75"/>
        <v>0</v>
      </c>
      <c r="N289" s="55">
        <f t="shared" si="80"/>
        <v>0</v>
      </c>
    </row>
    <row r="290" spans="1:14" s="56" customFormat="1" ht="25.5" hidden="1">
      <c r="A290" s="159" t="s">
        <v>164</v>
      </c>
      <c r="B290" s="160" t="s">
        <v>0</v>
      </c>
      <c r="C290" s="154" t="s">
        <v>43</v>
      </c>
      <c r="D290" s="160" t="s">
        <v>248</v>
      </c>
      <c r="E290" s="154" t="s">
        <v>1</v>
      </c>
      <c r="F290" s="155"/>
      <c r="G290" s="155"/>
      <c r="H290" s="164">
        <f>SUM(H291:H291)</f>
        <v>0</v>
      </c>
      <c r="I290" s="164">
        <f>SUM(I291:I291)</f>
        <v>0</v>
      </c>
      <c r="J290" s="161">
        <f>SUM(J291:J291)</f>
        <v>0</v>
      </c>
      <c r="K290" s="139">
        <f>SUM(K291:K291)</f>
        <v>0</v>
      </c>
      <c r="M290" s="134">
        <f t="shared" si="75"/>
        <v>0</v>
      </c>
      <c r="N290" s="55">
        <f t="shared" si="80"/>
        <v>0</v>
      </c>
    </row>
    <row r="291" spans="1:14" s="56" customFormat="1" ht="25.5" hidden="1">
      <c r="A291" s="176" t="s">
        <v>211</v>
      </c>
      <c r="B291" s="177" t="s">
        <v>0</v>
      </c>
      <c r="C291" s="119" t="s">
        <v>43</v>
      </c>
      <c r="D291" s="177" t="s">
        <v>248</v>
      </c>
      <c r="E291" s="119">
        <v>313</v>
      </c>
      <c r="F291" s="122"/>
      <c r="G291" s="122"/>
      <c r="H291" s="147">
        <v>0</v>
      </c>
      <c r="I291" s="147">
        <v>0</v>
      </c>
      <c r="J291" s="147">
        <v>0</v>
      </c>
      <c r="K291" s="89">
        <f>I291-J291</f>
        <v>0</v>
      </c>
      <c r="M291" s="134">
        <f t="shared" si="75"/>
        <v>0</v>
      </c>
      <c r="N291" s="55">
        <f t="shared" si="80"/>
        <v>0</v>
      </c>
    </row>
    <row r="292" spans="1:14" s="302" customFormat="1" hidden="1">
      <c r="A292" s="153" t="s">
        <v>165</v>
      </c>
      <c r="B292" s="154" t="s">
        <v>0</v>
      </c>
      <c r="C292" s="154" t="s">
        <v>43</v>
      </c>
      <c r="D292" s="154" t="s">
        <v>60</v>
      </c>
      <c r="E292" s="154" t="s">
        <v>1</v>
      </c>
      <c r="F292" s="155" t="s">
        <v>110</v>
      </c>
      <c r="G292" s="156" t="s">
        <v>110</v>
      </c>
      <c r="H292" s="157">
        <f>SUM(H293:H294)</f>
        <v>0</v>
      </c>
      <c r="I292" s="157">
        <f>SUM(I293:I294)</f>
        <v>0</v>
      </c>
      <c r="J292" s="163">
        <f>SUM(J293:J294)</f>
        <v>0</v>
      </c>
      <c r="K292" s="157">
        <f>SUM(K293:K294)</f>
        <v>0</v>
      </c>
      <c r="L292" s="301">
        <f>L287-J287</f>
        <v>-2592</v>
      </c>
      <c r="M292" s="134">
        <f t="shared" si="75"/>
        <v>0</v>
      </c>
      <c r="N292" s="55">
        <f t="shared" si="80"/>
        <v>0</v>
      </c>
    </row>
    <row r="293" spans="1:14" s="307" customFormat="1" hidden="1">
      <c r="A293" s="118" t="s">
        <v>95</v>
      </c>
      <c r="B293" s="119" t="s">
        <v>0</v>
      </c>
      <c r="C293" s="119" t="s">
        <v>43</v>
      </c>
      <c r="D293" s="119" t="s">
        <v>60</v>
      </c>
      <c r="E293" s="119" t="s">
        <v>4</v>
      </c>
      <c r="F293" s="303" t="s">
        <v>110</v>
      </c>
      <c r="G293" s="304" t="s">
        <v>110</v>
      </c>
      <c r="H293" s="158">
        <v>0</v>
      </c>
      <c r="I293" s="305">
        <v>0</v>
      </c>
      <c r="J293" s="305">
        <v>0</v>
      </c>
      <c r="K293" s="129">
        <f t="shared" ref="K293:K294" si="83">I293-J293</f>
        <v>0</v>
      </c>
      <c r="L293" s="306"/>
      <c r="M293" s="134">
        <f t="shared" si="75"/>
        <v>0</v>
      </c>
      <c r="N293" s="55">
        <f t="shared" si="80"/>
        <v>0</v>
      </c>
    </row>
    <row r="294" spans="1:14" s="310" customFormat="1" ht="25.5" hidden="1">
      <c r="A294" s="308" t="s">
        <v>191</v>
      </c>
      <c r="B294" s="119" t="s">
        <v>0</v>
      </c>
      <c r="C294" s="119" t="s">
        <v>43</v>
      </c>
      <c r="D294" s="119" t="s">
        <v>60</v>
      </c>
      <c r="E294" s="119" t="s">
        <v>32</v>
      </c>
      <c r="F294" s="132"/>
      <c r="G294" s="123" t="s">
        <v>110</v>
      </c>
      <c r="H294" s="158">
        <v>0</v>
      </c>
      <c r="I294" s="309">
        <v>0</v>
      </c>
      <c r="J294" s="309">
        <v>0</v>
      </c>
      <c r="K294" s="129">
        <f t="shared" si="83"/>
        <v>0</v>
      </c>
      <c r="L294" s="301">
        <v>-965</v>
      </c>
      <c r="M294" s="134">
        <f t="shared" si="75"/>
        <v>0</v>
      </c>
      <c r="N294" s="55">
        <f t="shared" si="80"/>
        <v>0</v>
      </c>
    </row>
    <row r="295" spans="1:14" s="56" customFormat="1" ht="25.5" hidden="1">
      <c r="A295" s="159" t="s">
        <v>166</v>
      </c>
      <c r="B295" s="160" t="s">
        <v>0</v>
      </c>
      <c r="C295" s="154" t="s">
        <v>43</v>
      </c>
      <c r="D295" s="160" t="s">
        <v>298</v>
      </c>
      <c r="E295" s="154" t="s">
        <v>1</v>
      </c>
      <c r="F295" s="155"/>
      <c r="G295" s="155"/>
      <c r="H295" s="164">
        <f>SUM(H296:H296)</f>
        <v>0</v>
      </c>
      <c r="I295" s="164">
        <f>SUM(I296:I296)</f>
        <v>0</v>
      </c>
      <c r="J295" s="161">
        <f>SUM(J296:J296)</f>
        <v>0</v>
      </c>
      <c r="K295" s="139">
        <f>SUM(K296:K296)</f>
        <v>0</v>
      </c>
      <c r="M295" s="134">
        <f t="shared" si="75"/>
        <v>0</v>
      </c>
      <c r="N295" s="55">
        <f t="shared" si="80"/>
        <v>0</v>
      </c>
    </row>
    <row r="296" spans="1:14" s="196" customFormat="1" ht="25.5" hidden="1">
      <c r="A296" s="176" t="s">
        <v>211</v>
      </c>
      <c r="B296" s="177" t="s">
        <v>0</v>
      </c>
      <c r="C296" s="119" t="s">
        <v>43</v>
      </c>
      <c r="D296" s="177" t="s">
        <v>298</v>
      </c>
      <c r="E296" s="119" t="s">
        <v>7</v>
      </c>
      <c r="F296" s="122"/>
      <c r="G296" s="122"/>
      <c r="H296" s="147">
        <v>0</v>
      </c>
      <c r="I296" s="147">
        <v>0</v>
      </c>
      <c r="J296" s="147">
        <v>0</v>
      </c>
      <c r="K296" s="195">
        <f>I296-J296</f>
        <v>0</v>
      </c>
      <c r="M296" s="134">
        <f t="shared" si="75"/>
        <v>0</v>
      </c>
      <c r="N296" s="55">
        <f t="shared" si="80"/>
        <v>0</v>
      </c>
    </row>
    <row r="297" spans="1:14" s="56" customFormat="1" ht="38.25" hidden="1">
      <c r="A297" s="159" t="s">
        <v>167</v>
      </c>
      <c r="B297" s="160" t="s">
        <v>0</v>
      </c>
      <c r="C297" s="154" t="s">
        <v>43</v>
      </c>
      <c r="D297" s="160" t="s">
        <v>249</v>
      </c>
      <c r="E297" s="154" t="s">
        <v>1</v>
      </c>
      <c r="F297" s="155"/>
      <c r="G297" s="155"/>
      <c r="H297" s="164">
        <f>SUM(H298:H298)</f>
        <v>0</v>
      </c>
      <c r="I297" s="164">
        <f>SUM(I298:I298)</f>
        <v>0</v>
      </c>
      <c r="J297" s="161">
        <f>SUM(J298:J298)</f>
        <v>0</v>
      </c>
      <c r="K297" s="139">
        <f>SUM(K298:K298)</f>
        <v>0</v>
      </c>
      <c r="M297" s="134">
        <f t="shared" si="75"/>
        <v>0</v>
      </c>
      <c r="N297" s="55">
        <f t="shared" si="80"/>
        <v>0</v>
      </c>
    </row>
    <row r="298" spans="1:14" s="56" customFormat="1" ht="25.5" hidden="1">
      <c r="A298" s="165" t="s">
        <v>211</v>
      </c>
      <c r="B298" s="166" t="s">
        <v>0</v>
      </c>
      <c r="C298" s="167" t="s">
        <v>43</v>
      </c>
      <c r="D298" s="166" t="s">
        <v>249</v>
      </c>
      <c r="E298" s="167" t="s">
        <v>7</v>
      </c>
      <c r="F298" s="168"/>
      <c r="G298" s="168"/>
      <c r="H298" s="147">
        <v>0</v>
      </c>
      <c r="I298" s="147">
        <v>0</v>
      </c>
      <c r="J298" s="147">
        <v>0</v>
      </c>
      <c r="K298" s="89">
        <f>I298-J298</f>
        <v>0</v>
      </c>
      <c r="M298" s="134">
        <f t="shared" si="75"/>
        <v>0</v>
      </c>
      <c r="N298" s="55">
        <f t="shared" si="80"/>
        <v>0</v>
      </c>
    </row>
    <row r="299" spans="1:14" s="93" customFormat="1" ht="38.25" hidden="1">
      <c r="A299" s="153" t="s">
        <v>168</v>
      </c>
      <c r="B299" s="154" t="s">
        <v>0</v>
      </c>
      <c r="C299" s="154" t="s">
        <v>43</v>
      </c>
      <c r="D299" s="154" t="s">
        <v>212</v>
      </c>
      <c r="E299" s="154" t="s">
        <v>1</v>
      </c>
      <c r="F299" s="155"/>
      <c r="G299" s="156"/>
      <c r="H299" s="157">
        <f>SUM(H300:H301)</f>
        <v>0</v>
      </c>
      <c r="I299" s="157">
        <f t="shared" ref="I299" si="84">SUM(I300:I301)</f>
        <v>0</v>
      </c>
      <c r="J299" s="157">
        <f>SUM(J300:J301)</f>
        <v>0</v>
      </c>
      <c r="K299" s="157">
        <f>SUM(K300:K301)</f>
        <v>0</v>
      </c>
      <c r="L299" s="62"/>
      <c r="M299" s="134">
        <f t="shared" si="75"/>
        <v>0</v>
      </c>
      <c r="N299" s="55">
        <f t="shared" si="80"/>
        <v>0</v>
      </c>
    </row>
    <row r="300" spans="1:14" s="282" customFormat="1" ht="25.5" hidden="1" customHeight="1">
      <c r="A300" s="373" t="s">
        <v>211</v>
      </c>
      <c r="B300" s="119" t="s">
        <v>0</v>
      </c>
      <c r="C300" s="119" t="s">
        <v>43</v>
      </c>
      <c r="D300" s="119" t="s">
        <v>212</v>
      </c>
      <c r="E300" s="119" t="s">
        <v>32</v>
      </c>
      <c r="F300" s="122"/>
      <c r="G300" s="123"/>
      <c r="H300" s="158">
        <v>0</v>
      </c>
      <c r="I300" s="186">
        <v>0</v>
      </c>
      <c r="J300" s="328">
        <v>0</v>
      </c>
      <c r="K300" s="180">
        <f>I300-J300</f>
        <v>0</v>
      </c>
      <c r="M300" s="134">
        <f t="shared" si="75"/>
        <v>0</v>
      </c>
      <c r="N300" s="55">
        <f t="shared" si="80"/>
        <v>0</v>
      </c>
    </row>
    <row r="301" spans="1:14" s="56" customFormat="1" ht="22.5" hidden="1">
      <c r="A301" s="374"/>
      <c r="B301" s="119" t="s">
        <v>0</v>
      </c>
      <c r="C301" s="119" t="s">
        <v>43</v>
      </c>
      <c r="D301" s="119">
        <v>2240172009</v>
      </c>
      <c r="E301" s="119" t="s">
        <v>32</v>
      </c>
      <c r="F301" s="132" t="s">
        <v>243</v>
      </c>
      <c r="G301" s="123"/>
      <c r="H301" s="158">
        <v>0</v>
      </c>
      <c r="I301" s="187">
        <v>0</v>
      </c>
      <c r="J301" s="187">
        <v>0</v>
      </c>
      <c r="K301" s="89">
        <f>I301-J301</f>
        <v>0</v>
      </c>
      <c r="M301" s="134">
        <f t="shared" si="75"/>
        <v>0</v>
      </c>
      <c r="N301" s="55">
        <f t="shared" si="80"/>
        <v>0</v>
      </c>
    </row>
    <row r="302" spans="1:14" s="58" customFormat="1" ht="38.25" hidden="1">
      <c r="A302" s="84" t="s">
        <v>288</v>
      </c>
      <c r="B302" s="4">
        <v>148</v>
      </c>
      <c r="C302" s="4">
        <v>1003</v>
      </c>
      <c r="D302" s="4" t="s">
        <v>293</v>
      </c>
      <c r="E302" s="4" t="s">
        <v>1</v>
      </c>
      <c r="F302" s="3"/>
      <c r="G302" s="70"/>
      <c r="H302" s="87">
        <f>SUM(H303:H303)</f>
        <v>0</v>
      </c>
      <c r="I302" s="87">
        <f>SUM(I303:I303)</f>
        <v>0</v>
      </c>
      <c r="J302" s="126">
        <f>SUM(J303:J303)</f>
        <v>0</v>
      </c>
      <c r="K302" s="87">
        <f>SUM(K303:K303)</f>
        <v>0</v>
      </c>
      <c r="L302" s="52"/>
      <c r="M302" s="134">
        <f t="shared" si="75"/>
        <v>0</v>
      </c>
      <c r="N302" s="55">
        <f t="shared" si="80"/>
        <v>0</v>
      </c>
    </row>
    <row r="303" spans="1:14" s="57" customFormat="1" ht="25.5" hidden="1">
      <c r="A303" s="60" t="s">
        <v>188</v>
      </c>
      <c r="B303" s="203">
        <v>148</v>
      </c>
      <c r="C303" s="203">
        <v>1003</v>
      </c>
      <c r="D303" s="203" t="s">
        <v>293</v>
      </c>
      <c r="E303" s="203">
        <v>321</v>
      </c>
      <c r="F303" s="64"/>
      <c r="G303" s="203"/>
      <c r="H303" s="88">
        <v>0</v>
      </c>
      <c r="I303" s="277">
        <v>0</v>
      </c>
      <c r="J303" s="277">
        <v>0</v>
      </c>
      <c r="K303" s="88">
        <f>I303-J303</f>
        <v>0</v>
      </c>
      <c r="L303" s="62"/>
      <c r="M303" s="134">
        <f t="shared" si="75"/>
        <v>0</v>
      </c>
      <c r="N303" s="55">
        <f t="shared" si="80"/>
        <v>0</v>
      </c>
    </row>
    <row r="304" spans="1:14" s="57" customFormat="1" ht="32.25" hidden="1" customHeight="1">
      <c r="A304" s="153" t="s">
        <v>223</v>
      </c>
      <c r="B304" s="154" t="s">
        <v>0</v>
      </c>
      <c r="C304" s="154" t="s">
        <v>43</v>
      </c>
      <c r="D304" s="154" t="s">
        <v>224</v>
      </c>
      <c r="E304" s="154" t="s">
        <v>1</v>
      </c>
      <c r="F304" s="155"/>
      <c r="G304" s="156"/>
      <c r="H304" s="157">
        <f>SUM(H305:H306)</f>
        <v>0</v>
      </c>
      <c r="I304" s="157">
        <f>SUM(I305:I306)</f>
        <v>0</v>
      </c>
      <c r="J304" s="163">
        <f>SUM(J305:J306)</f>
        <v>0</v>
      </c>
      <c r="K304" s="87">
        <f>SUM(K305:K306)</f>
        <v>0</v>
      </c>
      <c r="L304" s="82"/>
      <c r="M304" s="134">
        <f t="shared" si="75"/>
        <v>0</v>
      </c>
      <c r="N304" s="55">
        <f t="shared" si="80"/>
        <v>0</v>
      </c>
    </row>
    <row r="305" spans="1:16" s="58" customFormat="1" hidden="1">
      <c r="A305" s="375" t="s">
        <v>211</v>
      </c>
      <c r="B305" s="119" t="s">
        <v>0</v>
      </c>
      <c r="C305" s="119" t="s">
        <v>43</v>
      </c>
      <c r="D305" s="119" t="s">
        <v>224</v>
      </c>
      <c r="E305" s="119">
        <v>321</v>
      </c>
      <c r="F305" s="130"/>
      <c r="G305" s="103"/>
      <c r="H305" s="158">
        <v>0</v>
      </c>
      <c r="I305" s="129">
        <v>0</v>
      </c>
      <c r="J305" s="131">
        <v>0</v>
      </c>
      <c r="K305" s="89">
        <f>I305-J305</f>
        <v>0</v>
      </c>
      <c r="L305" s="52"/>
      <c r="M305" s="134">
        <f t="shared" ref="M305:M330" si="85">H305-I305</f>
        <v>0</v>
      </c>
      <c r="N305" s="55">
        <f t="shared" si="80"/>
        <v>0</v>
      </c>
    </row>
    <row r="306" spans="1:16" s="56" customFormat="1" ht="22.5" hidden="1">
      <c r="A306" s="376"/>
      <c r="B306" s="119" t="s">
        <v>0</v>
      </c>
      <c r="C306" s="119" t="s">
        <v>43</v>
      </c>
      <c r="D306" s="119" t="s">
        <v>224</v>
      </c>
      <c r="E306" s="119" t="s">
        <v>7</v>
      </c>
      <c r="F306" s="130" t="s">
        <v>225</v>
      </c>
      <c r="G306" s="103" t="s">
        <v>227</v>
      </c>
      <c r="H306" s="158">
        <v>0</v>
      </c>
      <c r="I306" s="129">
        <v>0</v>
      </c>
      <c r="J306" s="131">
        <v>0</v>
      </c>
      <c r="K306" s="89">
        <f>I306-J306</f>
        <v>0</v>
      </c>
      <c r="M306" s="134">
        <f t="shared" si="85"/>
        <v>0</v>
      </c>
      <c r="N306" s="55">
        <f t="shared" si="80"/>
        <v>0</v>
      </c>
    </row>
    <row r="307" spans="1:16" s="57" customFormat="1" ht="38.25" hidden="1">
      <c r="A307" s="153" t="s">
        <v>217</v>
      </c>
      <c r="B307" s="154" t="s">
        <v>0</v>
      </c>
      <c r="C307" s="154" t="s">
        <v>43</v>
      </c>
      <c r="D307" s="154">
        <v>2310552900</v>
      </c>
      <c r="E307" s="154" t="s">
        <v>1</v>
      </c>
      <c r="F307" s="155"/>
      <c r="G307" s="156"/>
      <c r="H307" s="157">
        <f>SUM(H312:H312)</f>
        <v>0</v>
      </c>
      <c r="I307" s="157">
        <f>SUM(I312:I312)</f>
        <v>0</v>
      </c>
      <c r="J307" s="163">
        <f>SUM(J308:J312)</f>
        <v>0</v>
      </c>
      <c r="K307" s="126">
        <f>SUM(K308:K312)</f>
        <v>0</v>
      </c>
      <c r="L307" s="62">
        <f>L294-J294</f>
        <v>-965</v>
      </c>
      <c r="M307" s="134">
        <f t="shared" si="85"/>
        <v>0</v>
      </c>
      <c r="N307" s="55">
        <f t="shared" si="80"/>
        <v>0</v>
      </c>
    </row>
    <row r="308" spans="1:16" s="56" customFormat="1" hidden="1">
      <c r="A308" s="375" t="s">
        <v>211</v>
      </c>
      <c r="B308" s="119" t="s">
        <v>0</v>
      </c>
      <c r="C308" s="119" t="s">
        <v>43</v>
      </c>
      <c r="D308" s="119" t="s">
        <v>218</v>
      </c>
      <c r="E308" s="119">
        <v>313</v>
      </c>
      <c r="F308" s="132"/>
      <c r="G308" s="103"/>
      <c r="H308" s="158">
        <v>0</v>
      </c>
      <c r="I308" s="129">
        <v>0</v>
      </c>
      <c r="J308" s="131">
        <v>0</v>
      </c>
      <c r="K308" s="89">
        <f>I308-J308</f>
        <v>0</v>
      </c>
      <c r="L308" s="134">
        <f>L307+L292</f>
        <v>-3557</v>
      </c>
      <c r="M308" s="134">
        <f t="shared" si="85"/>
        <v>0</v>
      </c>
      <c r="N308" s="55">
        <f t="shared" si="80"/>
        <v>0</v>
      </c>
    </row>
    <row r="309" spans="1:16" s="56" customFormat="1" ht="22.5" hidden="1">
      <c r="A309" s="377"/>
      <c r="B309" s="119" t="s">
        <v>0</v>
      </c>
      <c r="C309" s="119" t="s">
        <v>43</v>
      </c>
      <c r="D309" s="119" t="s">
        <v>218</v>
      </c>
      <c r="E309" s="119">
        <v>321</v>
      </c>
      <c r="F309" s="132" t="s">
        <v>219</v>
      </c>
      <c r="G309" s="103" t="s">
        <v>227</v>
      </c>
      <c r="H309" s="158">
        <v>0</v>
      </c>
      <c r="I309" s="129">
        <v>0</v>
      </c>
      <c r="J309" s="131">
        <v>0</v>
      </c>
      <c r="K309" s="89">
        <f>I309-J309</f>
        <v>0</v>
      </c>
      <c r="M309" s="134">
        <f t="shared" si="85"/>
        <v>0</v>
      </c>
      <c r="N309" s="55">
        <f t="shared" si="80"/>
        <v>0</v>
      </c>
    </row>
    <row r="310" spans="1:16" s="282" customFormat="1" ht="22.5" hidden="1">
      <c r="A310" s="377"/>
      <c r="B310" s="119" t="s">
        <v>0</v>
      </c>
      <c r="C310" s="119" t="s">
        <v>43</v>
      </c>
      <c r="D310" s="119" t="s">
        <v>218</v>
      </c>
      <c r="E310" s="119">
        <v>321</v>
      </c>
      <c r="F310" s="132" t="s">
        <v>231</v>
      </c>
      <c r="G310" s="103" t="s">
        <v>227</v>
      </c>
      <c r="H310" s="158">
        <v>0</v>
      </c>
      <c r="I310" s="129">
        <v>0</v>
      </c>
      <c r="J310" s="131">
        <v>0</v>
      </c>
      <c r="K310" s="180">
        <f t="shared" ref="K310:K311" si="86">I310-J310</f>
        <v>0</v>
      </c>
      <c r="M310" s="134">
        <f t="shared" si="85"/>
        <v>0</v>
      </c>
      <c r="N310" s="55">
        <f t="shared" si="80"/>
        <v>0</v>
      </c>
    </row>
    <row r="311" spans="1:16" s="282" customFormat="1" hidden="1">
      <c r="A311" s="377"/>
      <c r="B311" s="119">
        <v>148</v>
      </c>
      <c r="C311" s="119">
        <v>1003</v>
      </c>
      <c r="D311" s="119" t="s">
        <v>33</v>
      </c>
      <c r="E311" s="119">
        <v>321</v>
      </c>
      <c r="F311" s="132"/>
      <c r="G311" s="103"/>
      <c r="H311" s="174">
        <v>0</v>
      </c>
      <c r="I311" s="174">
        <v>0</v>
      </c>
      <c r="J311" s="131">
        <v>0</v>
      </c>
      <c r="K311" s="180">
        <f t="shared" si="86"/>
        <v>0</v>
      </c>
      <c r="M311" s="134">
        <f t="shared" si="85"/>
        <v>0</v>
      </c>
      <c r="N311" s="55">
        <f t="shared" si="80"/>
        <v>0</v>
      </c>
    </row>
    <row r="312" spans="1:16" s="282" customFormat="1" ht="22.5" hidden="1">
      <c r="A312" s="376"/>
      <c r="B312" s="119" t="s">
        <v>0</v>
      </c>
      <c r="C312" s="119" t="s">
        <v>43</v>
      </c>
      <c r="D312" s="119" t="s">
        <v>218</v>
      </c>
      <c r="E312" s="119">
        <v>321</v>
      </c>
      <c r="F312" s="132" t="s">
        <v>219</v>
      </c>
      <c r="G312" s="103" t="s">
        <v>227</v>
      </c>
      <c r="H312" s="158">
        <v>0</v>
      </c>
      <c r="I312" s="129">
        <v>0</v>
      </c>
      <c r="J312" s="131">
        <v>0</v>
      </c>
      <c r="K312" s="180">
        <f>I312-J312</f>
        <v>0</v>
      </c>
      <c r="M312" s="134">
        <f t="shared" si="85"/>
        <v>0</v>
      </c>
      <c r="N312" s="55">
        <f t="shared" si="80"/>
        <v>0</v>
      </c>
    </row>
    <row r="313" spans="1:16" s="138" customFormat="1" ht="38.25" hidden="1">
      <c r="A313" s="153" t="s">
        <v>155</v>
      </c>
      <c r="B313" s="154" t="s">
        <v>0</v>
      </c>
      <c r="C313" s="154" t="s">
        <v>43</v>
      </c>
      <c r="D313" s="154" t="s">
        <v>50</v>
      </c>
      <c r="E313" s="154" t="s">
        <v>1</v>
      </c>
      <c r="F313" s="155"/>
      <c r="G313" s="155"/>
      <c r="H313" s="157">
        <f>SUM(H314:H314)</f>
        <v>0</v>
      </c>
      <c r="I313" s="164">
        <f>SUM(I314:I314)</f>
        <v>0</v>
      </c>
      <c r="J313" s="161">
        <f>SUM(J314:J314)</f>
        <v>0</v>
      </c>
      <c r="K313" s="140">
        <f>SUM(K314:K314)</f>
        <v>0</v>
      </c>
      <c r="L313" s="137"/>
      <c r="M313" s="134">
        <f t="shared" si="85"/>
        <v>0</v>
      </c>
      <c r="N313" s="55">
        <f t="shared" si="80"/>
        <v>0</v>
      </c>
    </row>
    <row r="314" spans="1:16" s="115" customFormat="1" ht="27" hidden="1" customHeight="1">
      <c r="A314" s="169" t="s">
        <v>191</v>
      </c>
      <c r="B314" s="150" t="s">
        <v>0</v>
      </c>
      <c r="C314" s="151" t="s">
        <v>43</v>
      </c>
      <c r="D314" s="150" t="s">
        <v>50</v>
      </c>
      <c r="E314" s="151" t="s">
        <v>32</v>
      </c>
      <c r="F314" s="170"/>
      <c r="G314" s="170"/>
      <c r="H314" s="158">
        <v>0</v>
      </c>
      <c r="I314" s="147">
        <v>0</v>
      </c>
      <c r="J314" s="148">
        <v>0</v>
      </c>
      <c r="K314" s="89">
        <f>I314-J314</f>
        <v>0</v>
      </c>
      <c r="L314" s="52"/>
      <c r="M314" s="134">
        <f t="shared" si="85"/>
        <v>0</v>
      </c>
      <c r="N314" s="55">
        <f t="shared" si="80"/>
        <v>0</v>
      </c>
    </row>
    <row r="315" spans="1:16" hidden="1">
      <c r="A315" s="153" t="s">
        <v>226</v>
      </c>
      <c r="B315" s="154" t="s">
        <v>0</v>
      </c>
      <c r="C315" s="154">
        <v>1003</v>
      </c>
      <c r="D315" s="154">
        <v>9990020680</v>
      </c>
      <c r="E315" s="154">
        <v>321</v>
      </c>
      <c r="F315" s="155"/>
      <c r="G315" s="263"/>
      <c r="H315" s="164">
        <v>0</v>
      </c>
      <c r="I315" s="164">
        <v>0</v>
      </c>
      <c r="J315" s="267">
        <v>0</v>
      </c>
      <c r="K315" s="157">
        <f>I315-J315</f>
        <v>0</v>
      </c>
      <c r="L315" s="56"/>
      <c r="M315" s="134">
        <f t="shared" si="85"/>
        <v>0</v>
      </c>
      <c r="N315" s="55">
        <f t="shared" si="80"/>
        <v>0</v>
      </c>
    </row>
    <row r="316" spans="1:16" s="114" customFormat="1" ht="25.5">
      <c r="A316" s="171" t="s">
        <v>237</v>
      </c>
      <c r="B316" s="160" t="s">
        <v>0</v>
      </c>
      <c r="C316" s="154" t="s">
        <v>69</v>
      </c>
      <c r="D316" s="160" t="s">
        <v>238</v>
      </c>
      <c r="E316" s="154" t="s">
        <v>1</v>
      </c>
      <c r="F316" s="155"/>
      <c r="G316" s="155"/>
      <c r="H316" s="157">
        <f>SUM(H317:H322)</f>
        <v>0</v>
      </c>
      <c r="I316" s="157">
        <f t="shared" ref="I316" si="87">SUM(I317:I322)</f>
        <v>0</v>
      </c>
      <c r="J316" s="157">
        <f>SUM(J317:J322)</f>
        <v>-10046.219999999999</v>
      </c>
      <c r="K316" s="157">
        <f>SUM(K317:K322)</f>
        <v>10046.219999999999</v>
      </c>
      <c r="L316" s="113"/>
      <c r="M316" s="134">
        <f t="shared" si="85"/>
        <v>0</v>
      </c>
      <c r="N316" s="55">
        <f t="shared" si="80"/>
        <v>10046.219999999999</v>
      </c>
      <c r="O316" s="141"/>
      <c r="P316" s="142"/>
    </row>
    <row r="317" spans="1:16" s="287" customFormat="1" ht="22.5" hidden="1" customHeight="1">
      <c r="A317" s="370" t="s">
        <v>211</v>
      </c>
      <c r="B317" s="177" t="s">
        <v>0</v>
      </c>
      <c r="C317" s="119" t="s">
        <v>69</v>
      </c>
      <c r="D317" s="119" t="s">
        <v>238</v>
      </c>
      <c r="E317" s="119" t="s">
        <v>32</v>
      </c>
      <c r="F317" s="130" t="s">
        <v>240</v>
      </c>
      <c r="G317" s="130" t="s">
        <v>227</v>
      </c>
      <c r="H317" s="147">
        <v>0</v>
      </c>
      <c r="I317" s="174">
        <v>0</v>
      </c>
      <c r="J317" s="149">
        <v>0</v>
      </c>
      <c r="K317" s="283">
        <f t="shared" ref="K317:K322" si="88">I317-J317</f>
        <v>0</v>
      </c>
      <c r="L317" s="286"/>
      <c r="M317" s="134">
        <f t="shared" si="85"/>
        <v>0</v>
      </c>
      <c r="N317" s="55">
        <f t="shared" si="80"/>
        <v>0</v>
      </c>
    </row>
    <row r="318" spans="1:16" s="281" customFormat="1" ht="22.5">
      <c r="A318" s="371"/>
      <c r="B318" s="177" t="s">
        <v>0</v>
      </c>
      <c r="C318" s="119" t="s">
        <v>69</v>
      </c>
      <c r="D318" s="119" t="s">
        <v>238</v>
      </c>
      <c r="E318" s="119" t="s">
        <v>32</v>
      </c>
      <c r="F318" s="185" t="s">
        <v>252</v>
      </c>
      <c r="G318" s="130" t="s">
        <v>227</v>
      </c>
      <c r="H318" s="174">
        <v>0</v>
      </c>
      <c r="I318" s="174">
        <v>0</v>
      </c>
      <c r="J318" s="149">
        <v>0</v>
      </c>
      <c r="K318" s="283">
        <f t="shared" si="88"/>
        <v>0</v>
      </c>
      <c r="L318" s="284"/>
      <c r="M318" s="134">
        <f t="shared" si="85"/>
        <v>0</v>
      </c>
      <c r="N318" s="55">
        <f t="shared" si="80"/>
        <v>0</v>
      </c>
    </row>
    <row r="319" spans="1:16" s="281" customFormat="1">
      <c r="A319" s="371"/>
      <c r="B319" s="177">
        <v>148</v>
      </c>
      <c r="C319" s="119" t="s">
        <v>69</v>
      </c>
      <c r="D319" s="119" t="s">
        <v>238</v>
      </c>
      <c r="E319" s="119" t="s">
        <v>32</v>
      </c>
      <c r="F319" s="185"/>
      <c r="G319" s="130"/>
      <c r="H319" s="174">
        <v>0</v>
      </c>
      <c r="I319" s="174">
        <v>0</v>
      </c>
      <c r="J319" s="149">
        <f>-9543.99+-502.21+-0.02</f>
        <v>-10046.219999999999</v>
      </c>
      <c r="K319" s="283">
        <f t="shared" si="88"/>
        <v>10046.219999999999</v>
      </c>
      <c r="L319" s="284"/>
      <c r="M319" s="134">
        <f t="shared" si="85"/>
        <v>0</v>
      </c>
      <c r="N319" s="55">
        <f t="shared" si="80"/>
        <v>10046.219999999999</v>
      </c>
    </row>
    <row r="320" spans="1:16" s="281" customFormat="1" ht="22.5">
      <c r="A320" s="371"/>
      <c r="B320" s="177" t="s">
        <v>0</v>
      </c>
      <c r="C320" s="119" t="s">
        <v>69</v>
      </c>
      <c r="D320" s="119" t="s">
        <v>238</v>
      </c>
      <c r="E320" s="119" t="s">
        <v>32</v>
      </c>
      <c r="F320" s="185" t="s">
        <v>239</v>
      </c>
      <c r="G320" s="130" t="s">
        <v>227</v>
      </c>
      <c r="H320" s="174">
        <v>0</v>
      </c>
      <c r="I320" s="174">
        <v>0</v>
      </c>
      <c r="J320" s="149">
        <v>0</v>
      </c>
      <c r="K320" s="283">
        <f t="shared" si="88"/>
        <v>0</v>
      </c>
      <c r="L320" s="284"/>
      <c r="M320" s="134">
        <f t="shared" si="85"/>
        <v>0</v>
      </c>
      <c r="N320" s="55">
        <f t="shared" si="80"/>
        <v>0</v>
      </c>
    </row>
    <row r="321" spans="1:30" s="182" customFormat="1" ht="22.5" hidden="1">
      <c r="A321" s="371"/>
      <c r="B321" s="177" t="s">
        <v>0</v>
      </c>
      <c r="C321" s="119" t="s">
        <v>69</v>
      </c>
      <c r="D321" s="119" t="s">
        <v>238</v>
      </c>
      <c r="E321" s="119" t="s">
        <v>32</v>
      </c>
      <c r="F321" s="185" t="s">
        <v>258</v>
      </c>
      <c r="G321" s="130" t="s">
        <v>227</v>
      </c>
      <c r="H321" s="174">
        <v>0</v>
      </c>
      <c r="I321" s="174">
        <v>0</v>
      </c>
      <c r="J321" s="149">
        <v>0</v>
      </c>
      <c r="K321" s="285">
        <f t="shared" si="88"/>
        <v>0</v>
      </c>
      <c r="L321" s="181"/>
      <c r="M321" s="134">
        <f t="shared" si="85"/>
        <v>0</v>
      </c>
      <c r="N321" s="55">
        <f t="shared" si="80"/>
        <v>0</v>
      </c>
    </row>
    <row r="322" spans="1:30" s="93" customFormat="1" ht="22.5" hidden="1">
      <c r="A322" s="372"/>
      <c r="B322" s="177" t="s">
        <v>0</v>
      </c>
      <c r="C322" s="119" t="s">
        <v>69</v>
      </c>
      <c r="D322" s="119" t="s">
        <v>238</v>
      </c>
      <c r="E322" s="119" t="s">
        <v>32</v>
      </c>
      <c r="F322" s="185" t="s">
        <v>255</v>
      </c>
      <c r="G322" s="130"/>
      <c r="H322" s="174">
        <v>0</v>
      </c>
      <c r="I322" s="174">
        <v>0</v>
      </c>
      <c r="J322" s="191">
        <v>0</v>
      </c>
      <c r="K322" s="245">
        <f t="shared" si="88"/>
        <v>0</v>
      </c>
      <c r="L322" s="62"/>
      <c r="M322" s="134">
        <f t="shared" si="85"/>
        <v>0</v>
      </c>
      <c r="N322" s="55">
        <f t="shared" si="80"/>
        <v>0</v>
      </c>
    </row>
    <row r="323" spans="1:30" s="114" customFormat="1" ht="25.5">
      <c r="A323" s="171" t="s">
        <v>182</v>
      </c>
      <c r="B323" s="160" t="s">
        <v>0</v>
      </c>
      <c r="C323" s="154">
        <v>1006</v>
      </c>
      <c r="D323" s="160" t="s">
        <v>87</v>
      </c>
      <c r="E323" s="154" t="s">
        <v>1</v>
      </c>
      <c r="F323" s="155"/>
      <c r="G323" s="155"/>
      <c r="H323" s="157">
        <f>SUM(H327:H330)</f>
        <v>0</v>
      </c>
      <c r="I323" s="172">
        <f>SUM(I327:I330)</f>
        <v>0</v>
      </c>
      <c r="J323" s="173">
        <f>SUM(J324:J330)</f>
        <v>-5053.8999999999996</v>
      </c>
      <c r="K323" s="173">
        <f>SUM(K324:K330)</f>
        <v>5053.8999999999996</v>
      </c>
      <c r="L323" s="113"/>
      <c r="M323" s="134">
        <f t="shared" si="85"/>
        <v>0</v>
      </c>
      <c r="N323" s="55">
        <f t="shared" si="80"/>
        <v>5053.8999999999996</v>
      </c>
      <c r="O323" s="141"/>
      <c r="P323" s="142"/>
    </row>
    <row r="324" spans="1:30" s="287" customFormat="1" ht="18.75" hidden="1" customHeight="1">
      <c r="A324" s="378" t="s">
        <v>211</v>
      </c>
      <c r="B324" s="177" t="s">
        <v>0</v>
      </c>
      <c r="C324" s="119">
        <v>1006</v>
      </c>
      <c r="D324" s="119" t="s">
        <v>250</v>
      </c>
      <c r="E324" s="119">
        <v>321</v>
      </c>
      <c r="F324" s="185" t="s">
        <v>241</v>
      </c>
      <c r="G324" s="130"/>
      <c r="H324" s="147">
        <v>0</v>
      </c>
      <c r="I324" s="174">
        <v>0</v>
      </c>
      <c r="J324" s="149">
        <v>0</v>
      </c>
      <c r="K324" s="283">
        <f t="shared" ref="K324:K330" si="89">I324-J324</f>
        <v>0</v>
      </c>
      <c r="L324" s="286"/>
      <c r="M324" s="134">
        <f t="shared" si="85"/>
        <v>0</v>
      </c>
      <c r="N324" s="55">
        <f t="shared" si="80"/>
        <v>0</v>
      </c>
    </row>
    <row r="325" spans="1:30" s="114" customFormat="1" ht="18.75" hidden="1" customHeight="1">
      <c r="A325" s="379"/>
      <c r="B325" s="150" t="s">
        <v>0</v>
      </c>
      <c r="C325" s="151">
        <v>1006</v>
      </c>
      <c r="D325" s="151" t="s">
        <v>250</v>
      </c>
      <c r="E325" s="119">
        <v>321</v>
      </c>
      <c r="F325" s="152"/>
      <c r="G325" s="152"/>
      <c r="H325" s="147">
        <v>0</v>
      </c>
      <c r="I325" s="174">
        <v>0</v>
      </c>
      <c r="J325" s="149">
        <v>0</v>
      </c>
      <c r="K325" s="245">
        <f t="shared" si="89"/>
        <v>0</v>
      </c>
      <c r="L325" s="113"/>
      <c r="M325" s="134">
        <f t="shared" si="85"/>
        <v>0</v>
      </c>
      <c r="N325" s="55">
        <f t="shared" si="80"/>
        <v>0</v>
      </c>
    </row>
    <row r="326" spans="1:30" s="115" customFormat="1">
      <c r="A326" s="371"/>
      <c r="B326" s="177" t="s">
        <v>0</v>
      </c>
      <c r="C326" s="119">
        <v>1006</v>
      </c>
      <c r="D326" s="119" t="s">
        <v>87</v>
      </c>
      <c r="E326" s="119">
        <v>321</v>
      </c>
      <c r="F326" s="185"/>
      <c r="G326" s="130"/>
      <c r="H326" s="174">
        <v>0</v>
      </c>
      <c r="I326" s="174">
        <v>0</v>
      </c>
      <c r="J326" s="149">
        <f>-3153.88+-1900.02</f>
        <v>-5053.8999999999996</v>
      </c>
      <c r="K326" s="245">
        <f t="shared" si="89"/>
        <v>5053.8999999999996</v>
      </c>
      <c r="L326" s="82"/>
      <c r="M326" s="134">
        <f t="shared" si="85"/>
        <v>0</v>
      </c>
      <c r="N326" s="55">
        <f t="shared" si="80"/>
        <v>5053.8999999999996</v>
      </c>
    </row>
    <row r="327" spans="1:30" s="287" customFormat="1" ht="18" hidden="1" customHeight="1">
      <c r="A327" s="379"/>
      <c r="B327" s="177" t="s">
        <v>0</v>
      </c>
      <c r="C327" s="119">
        <v>1006</v>
      </c>
      <c r="D327" s="119" t="s">
        <v>250</v>
      </c>
      <c r="E327" s="119">
        <v>321</v>
      </c>
      <c r="F327" s="130" t="s">
        <v>259</v>
      </c>
      <c r="G327" s="130"/>
      <c r="H327" s="147">
        <v>0</v>
      </c>
      <c r="I327" s="174">
        <v>0</v>
      </c>
      <c r="J327" s="149">
        <v>0</v>
      </c>
      <c r="K327" s="283">
        <f t="shared" si="89"/>
        <v>0</v>
      </c>
      <c r="L327" s="286"/>
      <c r="M327" s="134">
        <f t="shared" si="85"/>
        <v>0</v>
      </c>
      <c r="N327" s="55">
        <f t="shared" si="80"/>
        <v>0</v>
      </c>
    </row>
    <row r="328" spans="1:30" s="281" customFormat="1" ht="22.5" hidden="1">
      <c r="A328" s="379"/>
      <c r="B328" s="177" t="s">
        <v>0</v>
      </c>
      <c r="C328" s="119">
        <v>1006</v>
      </c>
      <c r="D328" s="119" t="s">
        <v>87</v>
      </c>
      <c r="E328" s="119">
        <v>321</v>
      </c>
      <c r="F328" s="130" t="s">
        <v>310</v>
      </c>
      <c r="G328" s="130"/>
      <c r="H328" s="174">
        <v>0</v>
      </c>
      <c r="I328" s="174">
        <v>0</v>
      </c>
      <c r="J328" s="149">
        <v>0</v>
      </c>
      <c r="K328" s="283">
        <f t="shared" si="89"/>
        <v>0</v>
      </c>
      <c r="L328" s="284"/>
      <c r="M328" s="134">
        <f t="shared" si="85"/>
        <v>0</v>
      </c>
      <c r="N328" s="55">
        <f t="shared" si="80"/>
        <v>0</v>
      </c>
    </row>
    <row r="329" spans="1:30" s="281" customFormat="1" ht="23.25" thickBot="1">
      <c r="A329" s="371"/>
      <c r="B329" s="177" t="s">
        <v>0</v>
      </c>
      <c r="C329" s="119">
        <v>1006</v>
      </c>
      <c r="D329" s="119" t="s">
        <v>87</v>
      </c>
      <c r="E329" s="119">
        <v>321</v>
      </c>
      <c r="F329" s="185" t="s">
        <v>241</v>
      </c>
      <c r="G329" s="130" t="s">
        <v>227</v>
      </c>
      <c r="H329" s="174">
        <v>0</v>
      </c>
      <c r="I329" s="174">
        <v>0</v>
      </c>
      <c r="J329" s="149">
        <v>0</v>
      </c>
      <c r="K329" s="283">
        <f t="shared" si="89"/>
        <v>0</v>
      </c>
      <c r="L329" s="284"/>
      <c r="M329" s="134">
        <f t="shared" si="85"/>
        <v>0</v>
      </c>
      <c r="N329" s="55">
        <f t="shared" si="80"/>
        <v>0</v>
      </c>
    </row>
    <row r="330" spans="1:30" s="193" customFormat="1" ht="23.25" hidden="1" thickBot="1">
      <c r="A330" s="380"/>
      <c r="B330" s="177" t="s">
        <v>0</v>
      </c>
      <c r="C330" s="119">
        <v>1006</v>
      </c>
      <c r="D330" s="119" t="s">
        <v>250</v>
      </c>
      <c r="E330" s="119">
        <v>321</v>
      </c>
      <c r="F330" s="185" t="s">
        <v>286</v>
      </c>
      <c r="G330" s="130" t="s">
        <v>227</v>
      </c>
      <c r="H330" s="174">
        <v>0</v>
      </c>
      <c r="I330" s="174">
        <v>0</v>
      </c>
      <c r="J330" s="149">
        <v>0</v>
      </c>
      <c r="K330" s="244">
        <f t="shared" si="89"/>
        <v>0</v>
      </c>
      <c r="L330" s="192"/>
      <c r="M330" s="134">
        <f t="shared" si="85"/>
        <v>0</v>
      </c>
      <c r="N330" s="55">
        <f t="shared" si="80"/>
        <v>0</v>
      </c>
    </row>
    <row r="331" spans="1:30" ht="15.75" thickBot="1">
      <c r="A331" s="51" t="s">
        <v>109</v>
      </c>
      <c r="B331" s="71" t="s">
        <v>110</v>
      </c>
      <c r="C331" s="71" t="s">
        <v>110</v>
      </c>
      <c r="D331" s="71" t="s">
        <v>110</v>
      </c>
      <c r="E331" s="35" t="s">
        <v>110</v>
      </c>
      <c r="F331" s="36" t="s">
        <v>110</v>
      </c>
      <c r="G331" s="35" t="s">
        <v>110</v>
      </c>
      <c r="H331" s="178">
        <f>H19+H25+H30+H32+H34+H43+H45+H48+H50+H52+H54+H59+H62+H64+H66+H68+H71+H73+H93+H95+H97+H99+H101+H105+H108+H111+H114+H117+H120+H122+H125+H128+H132+H134+H137+H139+H142+H145+H148+H151+H154+H157+H160+H163+H166+H173+H176+H188+H190+H192+H194+H197+H200+H204+H206+H209+H212+H213+H215+H219+H222+H234+H246+H248+H250+H252+H254+H260+H267+H268+H186+H56+H184+H103+H256+H258+H272+H273+H274+H271+H275+H277+H280+H286+H288+H290+H295+H297+H299+H302+H304+H307+H313+H315+H316+H323+H270+H21+H269+H182+H180+H23</f>
        <v>21035213998.799999</v>
      </c>
      <c r="I331" s="178">
        <f>I19+I25+I30+I32+I34+I43+I45+I48+I50+I52+I54+I59+I62+I64+I66+I68+I71+I73+I93+I95+I97+I99+I101+I105+I108+I111+I114+I117+I120+I122+I125+I128+I132+I134+I137+I139+I142+I145+I148+I151+I154+I157+I160+I163+I166+I173+I176+I188+I190+I192+I194+I197+I200+I204+I206+I209+I212+I213+I215+I219+I222+I234+I246+I248+I250+I252+I254+I260+I267+I268+I186+I56+I184+I103+I256+I258+I272+I273+I274+I271+I275+I277+I280+I286+I288+I290+I295+I297+I299+I302+I304+I307+I313+I315+I316+I323+I270+I21+I269+I182+I180+I23</f>
        <v>21003607905.889996</v>
      </c>
      <c r="J331" s="178">
        <f>J19+J25+J30+J32+J34+J43+J45+J48+J50+J52+J54+J59+J62+J64+J66+J68+J71+J73+J93+J95+J97+J99+J101+J105+J108+J111+J114+J117+J120+J122+J125+J128+J132+J134+J137+J139+J142+J145+J148+J151+J154+J157+J160+J163+J166+J173+J176+J188+J190+J192+J194+J197+J200+J204+J206+J209+J212+J213+J215+J219+J222+J234+J246+J248+J250+J252+J254+J260+J267+J268+J186+J56+J184+J103+J256+J258+J272+J273+J274+J271+J275+J277+J280+J286+J288+J290+J295+J297+J299+J302+J304+J307+J313+J315+J316+J323+J270+J21+J269+J182+J180+J23</f>
        <v>20994279343.739994</v>
      </c>
      <c r="K331" s="178">
        <f>K19+K25+K30+K32+K34+K43+K45+K48+K50+K52+K54+K59+K62+K64+K66+K68+K71+K73+K93+K95+K97+K99+K101+K105+K108+K111+K114+K117+K120+K122+K125+K128+K132+K134+K137+K139+K142+K145+K148+K151+K154+K157+K160+K163+K166+K173+K176+K188+K190+K192+K194+K197+K200+K204+K206+K209+K212+K213+K215+K219+K222+K234+K246+K248+K250+K252+K254+K260+K267+K268+K186+K56+K184+K103+K256+K258+K272+K273+K274+K271+K275+K277+K280+K286+K288+K290+K295+K297+K299+K302+K304+K307+K313+K315+K316+K323+K270+K21+K269+K182+K180+K23</f>
        <v>9328562.1500001997</v>
      </c>
      <c r="L331" s="290"/>
      <c r="M331" s="134">
        <f>H331-I331</f>
        <v>31606092.910003662</v>
      </c>
      <c r="N331" s="55">
        <f t="shared" si="80"/>
        <v>40934655.060005188</v>
      </c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</row>
    <row r="332" spans="1:30" ht="15.75" thickBot="1">
      <c r="A332" s="46" t="s">
        <v>110</v>
      </c>
      <c r="B332" s="72" t="s">
        <v>110</v>
      </c>
      <c r="C332" s="72" t="s">
        <v>110</v>
      </c>
      <c r="D332" s="72" t="s">
        <v>110</v>
      </c>
      <c r="E332" s="72" t="s">
        <v>110</v>
      </c>
      <c r="F332" s="2" t="s">
        <v>110</v>
      </c>
      <c r="G332" s="104" t="s">
        <v>110</v>
      </c>
      <c r="H332" s="344"/>
      <c r="I332" s="117"/>
      <c r="J332" s="117"/>
      <c r="K332" s="249" t="s">
        <v>213</v>
      </c>
      <c r="L332" s="53">
        <f>H70+H86+H107+H110+H119+H124+H133+H136+H138+H141+H144+H147+H156+H196+H199+H202+H205+H121+H209+H212-H211+H169</f>
        <v>2043259736</v>
      </c>
      <c r="M332" s="289">
        <f>N331-M331</f>
        <v>9328562.1500015259</v>
      </c>
      <c r="N332" s="136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</row>
    <row r="333" spans="1:30" ht="15.75" thickBot="1">
      <c r="A333" s="6" t="s">
        <v>110</v>
      </c>
      <c r="B333" s="73" t="s">
        <v>110</v>
      </c>
      <c r="C333" s="73" t="s">
        <v>110</v>
      </c>
      <c r="D333" s="73" t="s">
        <v>110</v>
      </c>
      <c r="E333" s="73" t="s">
        <v>110</v>
      </c>
      <c r="F333" s="7" t="s">
        <v>110</v>
      </c>
      <c r="G333" s="105" t="s">
        <v>110</v>
      </c>
      <c r="H333" s="346"/>
      <c r="I333" s="234"/>
      <c r="J333" s="234"/>
      <c r="K333" s="250" t="s">
        <v>214</v>
      </c>
      <c r="L333" s="54">
        <f>H19+H25+H30+H32+H34+H43+H45+H48+H50+H52+H54+H56+H59+H62+H64+H66+H69+H71+H73-H86+H93+H95+H97+H99+H101+H103+H106+H109+H111+H114+H118+H123+H125+H128+H135+H140+H143+H146+H148+H151+H155+H157+H160+H163+H166+H173+H176+H184+H186+H188+H190+H192+H195+H198+H201+H203+H206+H211+H213+H215+H219+H222+H234+H246+H248+H250+H252+H254+H256+H258+H260+H267+H268+H271+H272+H273+H274+H270+H21+H269+H23+H180+H182-H169</f>
        <v>18991954262.799999</v>
      </c>
      <c r="M333" s="288"/>
      <c r="N333" s="136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</row>
    <row r="334" spans="1:30" ht="15.75" thickBot="1">
      <c r="A334" s="383" t="s">
        <v>112</v>
      </c>
      <c r="B334" s="384"/>
      <c r="C334" s="384"/>
      <c r="D334" s="384"/>
      <c r="E334" s="384"/>
      <c r="F334" s="384"/>
      <c r="G334" s="384"/>
      <c r="H334" s="384"/>
      <c r="I334" s="384"/>
      <c r="J334" s="8"/>
      <c r="K334" s="250" t="s">
        <v>215</v>
      </c>
      <c r="L334" s="53">
        <f>I331</f>
        <v>21003607905.889996</v>
      </c>
      <c r="M334" s="136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</row>
    <row r="335" spans="1:30" ht="15.75" thickBot="1">
      <c r="A335" s="383" t="s">
        <v>113</v>
      </c>
      <c r="B335" s="384"/>
      <c r="C335" s="384"/>
      <c r="D335" s="384"/>
      <c r="E335" s="384"/>
      <c r="F335" s="384"/>
      <c r="G335" s="384"/>
      <c r="H335" s="384"/>
      <c r="I335" s="384"/>
      <c r="J335" s="8" t="s">
        <v>110</v>
      </c>
      <c r="K335" s="250" t="s">
        <v>216</v>
      </c>
      <c r="L335" s="53">
        <f>J331</f>
        <v>20994279343.739994</v>
      </c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</row>
    <row r="336" spans="1:30" ht="45.75" thickBot="1">
      <c r="A336" s="47" t="s">
        <v>114</v>
      </c>
      <c r="B336" s="92" t="s">
        <v>100</v>
      </c>
      <c r="C336" s="91" t="s">
        <v>101</v>
      </c>
      <c r="D336" s="392" t="s">
        <v>102</v>
      </c>
      <c r="E336" s="393"/>
      <c r="F336" s="394"/>
      <c r="G336" s="392" t="s">
        <v>103</v>
      </c>
      <c r="H336" s="394"/>
      <c r="I336" s="116" t="s">
        <v>104</v>
      </c>
      <c r="J336" s="10"/>
      <c r="K336" s="251" t="s">
        <v>137</v>
      </c>
      <c r="L336" s="253">
        <f>L334-L335</f>
        <v>9328562.1500015259</v>
      </c>
      <c r="M336" s="136"/>
    </row>
    <row r="337" spans="1:14" ht="42.75">
      <c r="A337" s="11" t="s">
        <v>233</v>
      </c>
      <c r="B337" s="12" t="s">
        <v>105</v>
      </c>
      <c r="C337" s="13" t="s">
        <v>110</v>
      </c>
      <c r="D337" s="396">
        <f>I331</f>
        <v>21003607905.889996</v>
      </c>
      <c r="E337" s="397"/>
      <c r="F337" s="398"/>
      <c r="G337" s="396">
        <f>J331</f>
        <v>20994279343.739994</v>
      </c>
      <c r="H337" s="398"/>
      <c r="I337" s="14">
        <f>K331</f>
        <v>9328562.1500001997</v>
      </c>
      <c r="J337" s="10"/>
      <c r="K337" s="107" t="s">
        <v>110</v>
      </c>
      <c r="L337" s="55"/>
      <c r="N337" s="55"/>
    </row>
    <row r="338" spans="1:14">
      <c r="A338" s="11" t="s">
        <v>234</v>
      </c>
      <c r="B338" s="12" t="s">
        <v>106</v>
      </c>
      <c r="C338" s="12" t="s">
        <v>110</v>
      </c>
      <c r="D338" s="385"/>
      <c r="E338" s="399"/>
      <c r="F338" s="388"/>
      <c r="G338" s="396"/>
      <c r="H338" s="398"/>
      <c r="I338" s="16"/>
      <c r="J338" s="10"/>
      <c r="K338" s="107" t="s">
        <v>110</v>
      </c>
    </row>
    <row r="339" spans="1:14">
      <c r="A339" s="15" t="s">
        <v>235</v>
      </c>
      <c r="B339" s="12" t="s">
        <v>107</v>
      </c>
      <c r="C339" s="12" t="s">
        <v>110</v>
      </c>
      <c r="D339" s="385"/>
      <c r="E339" s="399"/>
      <c r="F339" s="388"/>
      <c r="G339" s="385"/>
      <c r="H339" s="388"/>
      <c r="I339" s="16"/>
      <c r="J339" s="10" t="s">
        <v>110</v>
      </c>
      <c r="L339" s="55"/>
      <c r="M339" s="136"/>
    </row>
    <row r="340" spans="1:14">
      <c r="A340" s="11" t="s">
        <v>236</v>
      </c>
      <c r="B340" s="12" t="s">
        <v>108</v>
      </c>
      <c r="C340" s="12" t="s">
        <v>110</v>
      </c>
      <c r="D340" s="385"/>
      <c r="E340" s="386"/>
      <c r="F340" s="387"/>
      <c r="G340" s="385"/>
      <c r="H340" s="388"/>
      <c r="I340" s="16"/>
      <c r="J340" s="10" t="s">
        <v>110</v>
      </c>
      <c r="L340" s="55"/>
      <c r="M340" s="136"/>
    </row>
    <row r="341" spans="1:14">
      <c r="A341" s="17" t="s">
        <v>110</v>
      </c>
      <c r="B341" s="74" t="s">
        <v>110</v>
      </c>
      <c r="C341" s="74" t="s">
        <v>110</v>
      </c>
      <c r="D341" s="74" t="s">
        <v>110</v>
      </c>
      <c r="E341" s="18" t="s">
        <v>110</v>
      </c>
      <c r="F341" s="19" t="s">
        <v>110</v>
      </c>
      <c r="G341" s="106" t="s">
        <v>110</v>
      </c>
      <c r="H341" s="21" t="s">
        <v>110</v>
      </c>
      <c r="I341" s="9" t="s">
        <v>110</v>
      </c>
      <c r="J341" s="10" t="s">
        <v>110</v>
      </c>
      <c r="L341" s="55"/>
      <c r="M341" s="136"/>
      <c r="N341" s="55"/>
    </row>
    <row r="342" spans="1:14">
      <c r="A342" s="22" t="s">
        <v>110</v>
      </c>
      <c r="B342" s="74" t="s">
        <v>110</v>
      </c>
      <c r="C342" s="74" t="s">
        <v>110</v>
      </c>
      <c r="D342" s="74" t="s">
        <v>110</v>
      </c>
      <c r="E342" s="18" t="s">
        <v>110</v>
      </c>
      <c r="F342" s="19" t="s">
        <v>110</v>
      </c>
      <c r="G342" s="18" t="s">
        <v>110</v>
      </c>
      <c r="H342" s="20"/>
      <c r="I342" s="9" t="s">
        <v>110</v>
      </c>
      <c r="J342" s="10" t="s">
        <v>110</v>
      </c>
      <c r="L342" s="55"/>
      <c r="M342" s="136"/>
    </row>
    <row r="343" spans="1:14">
      <c r="A343" s="22" t="s">
        <v>110</v>
      </c>
      <c r="B343" s="74" t="s">
        <v>110</v>
      </c>
      <c r="C343" s="74" t="s">
        <v>110</v>
      </c>
      <c r="D343" s="74" t="s">
        <v>110</v>
      </c>
      <c r="E343" s="18" t="s">
        <v>110</v>
      </c>
      <c r="F343" s="19" t="s">
        <v>110</v>
      </c>
      <c r="G343" s="18" t="s">
        <v>110</v>
      </c>
      <c r="H343" s="20"/>
      <c r="I343" s="9" t="s">
        <v>110</v>
      </c>
      <c r="J343" s="10" t="s">
        <v>110</v>
      </c>
      <c r="L343" s="55"/>
      <c r="M343" s="136"/>
    </row>
    <row r="344" spans="1:14">
      <c r="A344" s="22" t="s">
        <v>110</v>
      </c>
      <c r="B344" s="74" t="s">
        <v>110</v>
      </c>
      <c r="C344" s="74" t="s">
        <v>110</v>
      </c>
      <c r="D344" s="74" t="s">
        <v>110</v>
      </c>
      <c r="E344" s="18" t="s">
        <v>110</v>
      </c>
      <c r="F344" s="19" t="s">
        <v>110</v>
      </c>
      <c r="G344" s="18" t="s">
        <v>110</v>
      </c>
      <c r="H344" s="19" t="s">
        <v>110</v>
      </c>
      <c r="I344" s="9" t="s">
        <v>110</v>
      </c>
      <c r="J344" s="23" t="s">
        <v>110</v>
      </c>
      <c r="K344" s="107" t="s">
        <v>110</v>
      </c>
      <c r="M344" s="136"/>
    </row>
    <row r="345" spans="1:14">
      <c r="A345" s="22" t="s">
        <v>110</v>
      </c>
      <c r="B345" s="74" t="s">
        <v>110</v>
      </c>
      <c r="C345" s="74" t="s">
        <v>110</v>
      </c>
      <c r="D345" s="74" t="s">
        <v>110</v>
      </c>
      <c r="E345" s="18" t="s">
        <v>110</v>
      </c>
      <c r="F345" s="19" t="s">
        <v>110</v>
      </c>
      <c r="G345" s="18" t="s">
        <v>110</v>
      </c>
      <c r="H345" s="21" t="s">
        <v>110</v>
      </c>
      <c r="I345" s="9" t="s">
        <v>110</v>
      </c>
      <c r="J345" s="10" t="s">
        <v>110</v>
      </c>
      <c r="K345" s="107" t="s">
        <v>110</v>
      </c>
    </row>
    <row r="346" spans="1:14" ht="15.75">
      <c r="A346" s="389" t="s">
        <v>264</v>
      </c>
      <c r="B346" s="390"/>
      <c r="C346" s="390"/>
      <c r="D346" s="79" t="s">
        <v>110</v>
      </c>
      <c r="E346" s="79" t="s">
        <v>110</v>
      </c>
      <c r="F346" s="24" t="s">
        <v>110</v>
      </c>
      <c r="G346" s="391" t="s">
        <v>247</v>
      </c>
      <c r="H346" s="391"/>
      <c r="I346" s="9" t="s">
        <v>110</v>
      </c>
      <c r="J346" s="23" t="s">
        <v>110</v>
      </c>
      <c r="K346" s="107" t="s">
        <v>110</v>
      </c>
      <c r="L346" s="188"/>
    </row>
    <row r="347" spans="1:14" ht="15.75">
      <c r="A347" s="311" t="s">
        <v>110</v>
      </c>
      <c r="B347" s="312" t="s">
        <v>110</v>
      </c>
      <c r="C347" s="312" t="s">
        <v>110</v>
      </c>
      <c r="D347" s="80" t="s">
        <v>110</v>
      </c>
      <c r="E347" s="25" t="s">
        <v>110</v>
      </c>
      <c r="F347" s="26" t="s">
        <v>110</v>
      </c>
      <c r="G347" s="312" t="s">
        <v>110</v>
      </c>
      <c r="H347" s="313" t="s">
        <v>110</v>
      </c>
      <c r="I347" s="27" t="s">
        <v>110</v>
      </c>
      <c r="J347" s="23" t="s">
        <v>110</v>
      </c>
      <c r="K347" s="107" t="s">
        <v>110</v>
      </c>
      <c r="L347" s="189"/>
    </row>
    <row r="348" spans="1:14" ht="15.75">
      <c r="A348" s="311" t="s">
        <v>110</v>
      </c>
      <c r="B348" s="312" t="s">
        <v>110</v>
      </c>
      <c r="C348" s="312" t="s">
        <v>110</v>
      </c>
      <c r="D348" s="80" t="s">
        <v>110</v>
      </c>
      <c r="E348" s="25" t="s">
        <v>110</v>
      </c>
      <c r="F348" s="26" t="s">
        <v>110</v>
      </c>
      <c r="G348" s="312" t="s">
        <v>110</v>
      </c>
      <c r="H348" s="313" t="s">
        <v>110</v>
      </c>
      <c r="I348" s="27" t="s">
        <v>110</v>
      </c>
      <c r="J348" s="23" t="s">
        <v>110</v>
      </c>
      <c r="K348" s="107" t="s">
        <v>110</v>
      </c>
      <c r="L348" s="189"/>
    </row>
    <row r="349" spans="1:14" ht="15.75">
      <c r="A349" s="28" t="s">
        <v>110</v>
      </c>
      <c r="B349" s="80" t="s">
        <v>110</v>
      </c>
      <c r="C349" s="75" t="s">
        <v>110</v>
      </c>
      <c r="D349" s="80" t="s">
        <v>110</v>
      </c>
      <c r="E349" s="25" t="s">
        <v>110</v>
      </c>
      <c r="F349" s="26" t="s">
        <v>110</v>
      </c>
      <c r="G349" s="25" t="s">
        <v>110</v>
      </c>
      <c r="H349" s="26" t="s">
        <v>110</v>
      </c>
      <c r="I349" s="27" t="s">
        <v>110</v>
      </c>
      <c r="J349" s="23" t="s">
        <v>110</v>
      </c>
      <c r="K349" s="107" t="s">
        <v>110</v>
      </c>
      <c r="L349" s="189"/>
      <c r="M349" s="136"/>
    </row>
    <row r="350" spans="1:14" ht="15.75" customHeight="1">
      <c r="A350" s="381" t="s">
        <v>318</v>
      </c>
      <c r="B350" s="382"/>
      <c r="C350" s="382"/>
      <c r="D350" s="80" t="s">
        <v>110</v>
      </c>
      <c r="E350" s="25" t="s">
        <v>110</v>
      </c>
      <c r="F350" s="26" t="s">
        <v>110</v>
      </c>
      <c r="G350" s="395" t="s">
        <v>319</v>
      </c>
      <c r="H350" s="395"/>
      <c r="I350" s="9" t="s">
        <v>110</v>
      </c>
      <c r="J350" s="23" t="s">
        <v>110</v>
      </c>
      <c r="K350" s="107" t="s">
        <v>110</v>
      </c>
      <c r="L350" s="189"/>
      <c r="M350" s="136"/>
    </row>
    <row r="351" spans="1:14">
      <c r="A351" s="22" t="s">
        <v>110</v>
      </c>
      <c r="B351" s="74" t="s">
        <v>110</v>
      </c>
      <c r="C351" s="74" t="s">
        <v>110</v>
      </c>
      <c r="D351" s="74" t="s">
        <v>110</v>
      </c>
      <c r="E351" s="18" t="s">
        <v>110</v>
      </c>
      <c r="F351" s="19" t="s">
        <v>110</v>
      </c>
      <c r="G351" s="18" t="s">
        <v>110</v>
      </c>
      <c r="H351" s="21" t="s">
        <v>110</v>
      </c>
      <c r="I351" s="27" t="s">
        <v>110</v>
      </c>
      <c r="J351" s="23" t="s">
        <v>110</v>
      </c>
      <c r="L351" s="189"/>
      <c r="M351" s="136"/>
    </row>
    <row r="352" spans="1:14" ht="15.75" thickBot="1">
      <c r="A352" s="29" t="s">
        <v>110</v>
      </c>
      <c r="B352" s="76" t="s">
        <v>110</v>
      </c>
      <c r="C352" s="76" t="s">
        <v>110</v>
      </c>
      <c r="D352" s="76" t="s">
        <v>110</v>
      </c>
      <c r="E352" s="30" t="s">
        <v>110</v>
      </c>
      <c r="F352" s="31" t="s">
        <v>110</v>
      </c>
      <c r="G352" s="30" t="s">
        <v>110</v>
      </c>
      <c r="H352" s="32" t="s">
        <v>110</v>
      </c>
      <c r="I352" s="33" t="s">
        <v>110</v>
      </c>
      <c r="J352" s="34" t="s">
        <v>110</v>
      </c>
      <c r="L352" s="189"/>
      <c r="M352" s="136"/>
    </row>
    <row r="353" spans="1:30">
      <c r="L353" s="189"/>
    </row>
    <row r="354" spans="1:30">
      <c r="L354" s="189"/>
    </row>
    <row r="355" spans="1:30">
      <c r="L355" s="189"/>
    </row>
    <row r="356" spans="1:30">
      <c r="L356" s="189"/>
    </row>
    <row r="357" spans="1:30">
      <c r="L357" s="189"/>
    </row>
    <row r="358" spans="1:30">
      <c r="L358" s="189"/>
    </row>
    <row r="359" spans="1:30">
      <c r="L359" s="189"/>
    </row>
    <row r="360" spans="1:30">
      <c r="L360" s="189"/>
    </row>
    <row r="361" spans="1:30" s="135" customFormat="1">
      <c r="A361" s="5"/>
      <c r="B361" s="77"/>
      <c r="C361" s="77"/>
      <c r="D361" s="77"/>
      <c r="E361" s="77"/>
      <c r="F361" s="1"/>
      <c r="G361" s="107"/>
      <c r="H361" s="241"/>
      <c r="I361" s="235"/>
      <c r="J361" s="235"/>
      <c r="K361" s="107"/>
      <c r="L361" s="18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s="135" customFormat="1">
      <c r="A362" s="5"/>
      <c r="B362" s="77"/>
      <c r="C362" s="77"/>
      <c r="D362" s="77"/>
      <c r="E362" s="77"/>
      <c r="F362" s="1"/>
      <c r="G362" s="107"/>
      <c r="H362" s="241"/>
      <c r="I362" s="235"/>
      <c r="J362" s="235"/>
      <c r="K362" s="107"/>
      <c r="L362" s="18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s="135" customFormat="1">
      <c r="A363" s="1"/>
      <c r="B363" s="77"/>
      <c r="C363" s="77"/>
      <c r="D363" s="77"/>
      <c r="E363" s="77"/>
      <c r="F363" s="1"/>
      <c r="G363" s="107"/>
      <c r="H363" s="241"/>
      <c r="I363" s="236"/>
      <c r="J363" s="236"/>
      <c r="K363" s="107"/>
      <c r="L363" s="18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s="135" customFormat="1">
      <c r="A364" s="1"/>
      <c r="B364" s="77"/>
      <c r="C364" s="77"/>
      <c r="D364" s="77"/>
      <c r="E364" s="77"/>
      <c r="F364" s="1"/>
      <c r="G364" s="107"/>
      <c r="H364" s="241"/>
      <c r="I364" s="236"/>
      <c r="J364" s="236"/>
      <c r="K364" s="107"/>
      <c r="L364" s="18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s="135" customFormat="1">
      <c r="A365" s="5"/>
      <c r="B365" s="77"/>
      <c r="C365" s="77"/>
      <c r="D365" s="77"/>
      <c r="E365" s="77"/>
      <c r="F365" s="1"/>
      <c r="G365" s="107"/>
      <c r="H365" s="241"/>
      <c r="I365" s="235"/>
      <c r="J365" s="235"/>
      <c r="K365" s="107"/>
      <c r="L365" s="18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s="135" customFormat="1">
      <c r="A366" s="5"/>
      <c r="B366" s="77"/>
      <c r="C366" s="77"/>
      <c r="D366" s="77"/>
      <c r="E366" s="77"/>
      <c r="F366" s="1"/>
      <c r="G366" s="107"/>
      <c r="H366" s="241"/>
      <c r="I366" s="235"/>
      <c r="J366" s="235"/>
      <c r="K366" s="107"/>
      <c r="L366" s="18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s="135" customFormat="1">
      <c r="A367" s="5"/>
      <c r="B367" s="77"/>
      <c r="C367" s="77"/>
      <c r="D367" s="77"/>
      <c r="E367" s="77"/>
      <c r="F367" s="1"/>
      <c r="G367" s="107"/>
      <c r="H367" s="241"/>
      <c r="I367" s="235"/>
      <c r="J367" s="235"/>
      <c r="K367" s="107"/>
      <c r="L367" s="18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s="135" customFormat="1">
      <c r="A368" s="5"/>
      <c r="B368" s="77"/>
      <c r="C368" s="77"/>
      <c r="D368" s="77"/>
      <c r="E368" s="77"/>
      <c r="F368" s="1"/>
      <c r="G368" s="107"/>
      <c r="H368" s="241"/>
      <c r="I368" s="235"/>
      <c r="J368" s="235"/>
      <c r="K368" s="107"/>
      <c r="L368" s="18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s="135" customFormat="1">
      <c r="A369" s="5"/>
      <c r="B369" s="77"/>
      <c r="C369" s="77"/>
      <c r="D369" s="77"/>
      <c r="E369" s="77"/>
      <c r="F369" s="1"/>
      <c r="G369" s="107"/>
      <c r="H369" s="241"/>
      <c r="I369" s="235"/>
      <c r="J369" s="235"/>
      <c r="K369" s="107"/>
      <c r="L369" s="18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s="135" customFormat="1">
      <c r="A370" s="5"/>
      <c r="B370" s="77"/>
      <c r="C370" s="77"/>
      <c r="D370" s="77"/>
      <c r="E370" s="77"/>
      <c r="F370" s="1"/>
      <c r="G370" s="107"/>
      <c r="H370" s="241"/>
      <c r="I370" s="235"/>
      <c r="J370" s="235"/>
      <c r="K370" s="107"/>
      <c r="L370" s="18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s="135" customFormat="1">
      <c r="A371" s="5"/>
      <c r="B371" s="77"/>
      <c r="C371" s="77"/>
      <c r="D371" s="77"/>
      <c r="E371" s="77"/>
      <c r="F371" s="1"/>
      <c r="G371" s="107"/>
      <c r="H371" s="241"/>
      <c r="I371" s="235"/>
      <c r="J371" s="235"/>
      <c r="K371" s="107"/>
      <c r="L371" s="18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s="135" customFormat="1">
      <c r="A372" s="5"/>
      <c r="B372" s="77"/>
      <c r="C372" s="77"/>
      <c r="D372" s="77"/>
      <c r="E372" s="77"/>
      <c r="F372" s="1"/>
      <c r="G372" s="107"/>
      <c r="H372" s="241"/>
      <c r="I372" s="235"/>
      <c r="J372" s="235"/>
      <c r="K372" s="107"/>
      <c r="L372" s="18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s="135" customFormat="1">
      <c r="A373" s="5"/>
      <c r="B373" s="77"/>
      <c r="C373" s="77"/>
      <c r="D373" s="77"/>
      <c r="E373" s="77"/>
      <c r="F373" s="1"/>
      <c r="G373" s="107"/>
      <c r="H373" s="241"/>
      <c r="I373" s="235"/>
      <c r="J373" s="235"/>
      <c r="K373" s="107"/>
      <c r="L373" s="18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s="135" customFormat="1">
      <c r="A374" s="5"/>
      <c r="B374" s="77"/>
      <c r="C374" s="77"/>
      <c r="D374" s="77"/>
      <c r="E374" s="77"/>
      <c r="F374" s="1"/>
      <c r="G374" s="107"/>
      <c r="H374" s="241"/>
      <c r="I374" s="235"/>
      <c r="J374" s="235"/>
      <c r="K374" s="107"/>
      <c r="L374" s="18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s="135" customFormat="1">
      <c r="A375" s="5"/>
      <c r="B375" s="77"/>
      <c r="C375" s="77"/>
      <c r="D375" s="77"/>
      <c r="E375" s="77"/>
      <c r="F375" s="1"/>
      <c r="G375" s="107"/>
      <c r="H375" s="241"/>
      <c r="I375" s="235"/>
      <c r="J375" s="235">
        <f>H212+H210+H205+H202+H199+H196+H156+H147+H144+H141+H138+H136+H133+H124+H121+H119+H110+H107+H86+H70</f>
        <v>2042909736</v>
      </c>
      <c r="K375" s="107"/>
      <c r="L375" s="18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s="135" customFormat="1">
      <c r="A376" s="5"/>
      <c r="B376" s="77"/>
      <c r="C376" s="77"/>
      <c r="D376" s="77"/>
      <c r="E376" s="77"/>
      <c r="F376" s="1"/>
      <c r="G376" s="107"/>
      <c r="H376" s="241"/>
      <c r="I376" s="235"/>
      <c r="J376" s="235"/>
      <c r="K376" s="107"/>
      <c r="L376" s="18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s="135" customFormat="1">
      <c r="A377" s="5"/>
      <c r="B377" s="77"/>
      <c r="C377" s="77"/>
      <c r="D377" s="77"/>
      <c r="E377" s="77"/>
      <c r="F377" s="1"/>
      <c r="G377" s="107"/>
      <c r="H377" s="241"/>
      <c r="I377" s="235"/>
      <c r="J377" s="235"/>
      <c r="K377" s="107"/>
      <c r="L377" s="18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s="135" customFormat="1">
      <c r="A378" s="5"/>
      <c r="B378" s="77"/>
      <c r="C378" s="77"/>
      <c r="D378" s="77"/>
      <c r="E378" s="77"/>
      <c r="F378" s="1"/>
      <c r="G378" s="107"/>
      <c r="H378" s="241"/>
      <c r="I378" s="235"/>
      <c r="J378" s="235"/>
      <c r="K378" s="107"/>
      <c r="L378" s="18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s="135" customFormat="1">
      <c r="A379" s="5"/>
      <c r="B379" s="77"/>
      <c r="C379" s="77"/>
      <c r="D379" s="77"/>
      <c r="E379" s="77"/>
      <c r="F379" s="1"/>
      <c r="G379" s="107"/>
      <c r="H379" s="241"/>
      <c r="I379" s="235"/>
      <c r="J379" s="235"/>
      <c r="K379" s="107"/>
      <c r="L379" s="18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135" customFormat="1">
      <c r="A380" s="5"/>
      <c r="B380" s="77"/>
      <c r="C380" s="77"/>
      <c r="D380" s="77"/>
      <c r="E380" s="77"/>
      <c r="F380" s="1"/>
      <c r="G380" s="107"/>
      <c r="H380" s="241"/>
      <c r="I380" s="235"/>
      <c r="J380" s="235"/>
      <c r="K380" s="107"/>
      <c r="L380" s="18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135" customFormat="1">
      <c r="A381" s="5"/>
      <c r="B381" s="77"/>
      <c r="C381" s="77"/>
      <c r="D381" s="77"/>
      <c r="E381" s="77"/>
      <c r="F381" s="1"/>
      <c r="G381" s="107"/>
      <c r="H381" s="241"/>
      <c r="I381" s="235"/>
      <c r="J381" s="235"/>
      <c r="K381" s="107"/>
      <c r="L381" s="18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135" customFormat="1">
      <c r="A382" s="5"/>
      <c r="B382" s="77"/>
      <c r="C382" s="77"/>
      <c r="D382" s="77"/>
      <c r="E382" s="77"/>
      <c r="F382" s="1"/>
      <c r="G382" s="107"/>
      <c r="H382" s="241"/>
      <c r="I382" s="235"/>
      <c r="J382" s="235"/>
      <c r="K382" s="107"/>
      <c r="L382" s="188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s="135" customFormat="1">
      <c r="A383" s="5"/>
      <c r="B383" s="77"/>
      <c r="C383" s="77"/>
      <c r="D383" s="77"/>
      <c r="E383" s="77"/>
      <c r="F383" s="1"/>
      <c r="G383" s="107"/>
      <c r="H383" s="241"/>
      <c r="I383" s="235"/>
      <c r="J383" s="235"/>
      <c r="K383" s="107"/>
      <c r="L383" s="188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s="135" customFormat="1">
      <c r="A384" s="5"/>
      <c r="B384" s="77"/>
      <c r="C384" s="77"/>
      <c r="D384" s="77"/>
      <c r="E384" s="77"/>
      <c r="F384" s="1"/>
      <c r="G384" s="107"/>
      <c r="H384" s="241"/>
      <c r="I384" s="235"/>
      <c r="J384" s="235"/>
      <c r="K384" s="107"/>
      <c r="L384" s="188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s="135" customFormat="1">
      <c r="A385" s="5"/>
      <c r="B385" s="77"/>
      <c r="C385" s="77"/>
      <c r="D385" s="77"/>
      <c r="E385" s="77"/>
      <c r="F385" s="1"/>
      <c r="G385" s="107"/>
      <c r="H385" s="241"/>
      <c r="I385" s="235"/>
      <c r="J385" s="235"/>
      <c r="K385" s="107"/>
      <c r="L385" s="188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s="135" customFormat="1">
      <c r="A386" s="5"/>
      <c r="B386" s="77"/>
      <c r="C386" s="77"/>
      <c r="D386" s="77"/>
      <c r="E386" s="77"/>
      <c r="F386" s="1"/>
      <c r="G386" s="107"/>
      <c r="H386" s="241"/>
      <c r="I386" s="235"/>
      <c r="J386" s="235"/>
      <c r="K386" s="107"/>
      <c r="L386" s="188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s="135" customFormat="1">
      <c r="A387" s="5"/>
      <c r="B387" s="77"/>
      <c r="C387" s="77"/>
      <c r="D387" s="77"/>
      <c r="E387" s="77"/>
      <c r="F387" s="1"/>
      <c r="G387" s="107"/>
      <c r="H387" s="241"/>
      <c r="I387" s="235"/>
      <c r="J387" s="235"/>
      <c r="K387" s="107"/>
      <c r="L387" s="188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s="135" customFormat="1">
      <c r="A388" s="5"/>
      <c r="B388" s="77"/>
      <c r="C388" s="77"/>
      <c r="D388" s="77"/>
      <c r="E388" s="77"/>
      <c r="F388" s="1"/>
      <c r="G388" s="107"/>
      <c r="H388" s="241"/>
      <c r="I388" s="235"/>
      <c r="J388" s="235"/>
      <c r="K388" s="107"/>
      <c r="L388" s="188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s="135" customFormat="1">
      <c r="A389" s="5"/>
      <c r="B389" s="77"/>
      <c r="C389" s="77"/>
      <c r="D389" s="77"/>
      <c r="E389" s="77"/>
      <c r="F389" s="1"/>
      <c r="G389" s="107"/>
      <c r="H389" s="241"/>
      <c r="I389" s="235"/>
      <c r="J389" s="235"/>
      <c r="K389" s="107"/>
      <c r="L389" s="188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s="135" customFormat="1">
      <c r="A390" s="5"/>
      <c r="B390" s="77"/>
      <c r="C390" s="77"/>
      <c r="D390" s="77"/>
      <c r="E390" s="77"/>
      <c r="F390" s="1"/>
      <c r="G390" s="107"/>
      <c r="H390" s="241"/>
      <c r="I390" s="235"/>
      <c r="J390" s="235"/>
      <c r="K390" s="107"/>
      <c r="L390" s="188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s="135" customFormat="1">
      <c r="A391" s="5"/>
      <c r="B391" s="77"/>
      <c r="C391" s="77"/>
      <c r="D391" s="77"/>
      <c r="E391" s="77"/>
      <c r="F391" s="1"/>
      <c r="G391" s="107"/>
      <c r="H391" s="241"/>
      <c r="I391" s="235"/>
      <c r="J391" s="235"/>
      <c r="K391" s="107"/>
      <c r="L391" s="188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s="135" customFormat="1">
      <c r="A392" s="5"/>
      <c r="B392" s="77"/>
      <c r="C392" s="77"/>
      <c r="D392" s="77"/>
      <c r="E392" s="77"/>
      <c r="F392" s="1"/>
      <c r="G392" s="107"/>
      <c r="H392" s="241"/>
      <c r="I392" s="235"/>
      <c r="J392" s="235"/>
      <c r="K392" s="107"/>
      <c r="L392" s="188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>
      <c r="L393" s="188"/>
    </row>
    <row r="400" spans="1:30">
      <c r="M400" s="136" t="e">
        <f>#REF!+H70+H86+#REF!+H107+#REF!+#REF!+#REF!+H119+#REF!+H124+#REF!+H133+#REF!+H136+#REF!+H138+H289+H141+#REF!+H144+#REF!+H147+H300+H156+H165+#REF!+#REF!+H196+#REF!+H199+#REF!+H202+#REF!+H205</f>
        <v>#REF!</v>
      </c>
    </row>
    <row r="404" spans="1:10">
      <c r="A404" s="1"/>
      <c r="H404" s="236"/>
      <c r="I404" s="236"/>
      <c r="J404" s="236"/>
    </row>
  </sheetData>
  <sheetProtection password="CC43" sheet="1" objects="1" scenarios="1"/>
  <autoFilter ref="A18:AD352"/>
  <mergeCells count="66">
    <mergeCell ref="A57:A58"/>
    <mergeCell ref="F57:F58"/>
    <mergeCell ref="A2:I2"/>
    <mergeCell ref="A3:I3"/>
    <mergeCell ref="A4:I4"/>
    <mergeCell ref="D7:G7"/>
    <mergeCell ref="D9:G9"/>
    <mergeCell ref="A10:F10"/>
    <mergeCell ref="A11:F11"/>
    <mergeCell ref="A26:A27"/>
    <mergeCell ref="F26:F27"/>
    <mergeCell ref="A28:A29"/>
    <mergeCell ref="F28:F29"/>
    <mergeCell ref="F177:F179"/>
    <mergeCell ref="A217:A218"/>
    <mergeCell ref="F217:F218"/>
    <mergeCell ref="A77:A79"/>
    <mergeCell ref="B81:B83"/>
    <mergeCell ref="A81:A83"/>
    <mergeCell ref="A60:A61"/>
    <mergeCell ref="F60:F61"/>
    <mergeCell ref="F106:F107"/>
    <mergeCell ref="F109:F110"/>
    <mergeCell ref="F112:F113"/>
    <mergeCell ref="D338:F338"/>
    <mergeCell ref="G338:H338"/>
    <mergeCell ref="D339:F339"/>
    <mergeCell ref="G339:H339"/>
    <mergeCell ref="A220:A221"/>
    <mergeCell ref="F220:F221"/>
    <mergeCell ref="A305:A306"/>
    <mergeCell ref="A308:A312"/>
    <mergeCell ref="A317:A322"/>
    <mergeCell ref="A324:A330"/>
    <mergeCell ref="A350:C350"/>
    <mergeCell ref="A334:I334"/>
    <mergeCell ref="A335:I335"/>
    <mergeCell ref="D340:F340"/>
    <mergeCell ref="G340:H340"/>
    <mergeCell ref="A346:C346"/>
    <mergeCell ref="G346:H346"/>
    <mergeCell ref="D336:F336"/>
    <mergeCell ref="G336:H336"/>
    <mergeCell ref="G350:H350"/>
    <mergeCell ref="D337:F337"/>
    <mergeCell ref="G337:H337"/>
    <mergeCell ref="A261:A262"/>
    <mergeCell ref="F261:F266"/>
    <mergeCell ref="A263:A264"/>
    <mergeCell ref="A281:A285"/>
    <mergeCell ref="A300:A301"/>
    <mergeCell ref="J77:J79"/>
    <mergeCell ref="K77:K79"/>
    <mergeCell ref="K81:K83"/>
    <mergeCell ref="J81:J83"/>
    <mergeCell ref="A170:A172"/>
    <mergeCell ref="E77:E79"/>
    <mergeCell ref="D77:D79"/>
    <mergeCell ref="C77:C79"/>
    <mergeCell ref="E81:E83"/>
    <mergeCell ref="D81:D83"/>
    <mergeCell ref="C81:C83"/>
    <mergeCell ref="B77:B79"/>
    <mergeCell ref="A167:A168"/>
    <mergeCell ref="F167:F168"/>
    <mergeCell ref="F171:F172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</vt:lpstr>
      <vt:lpstr>'1ММ (ФБ)РБ'!XDO_?C9_S2_1?</vt:lpstr>
      <vt:lpstr>'1ММ (ФБ)РБ'!Область_печати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2026-01-13T09:04:43Z</cp:lastPrinted>
  <dcterms:created xsi:type="dcterms:W3CDTF">2024-01-12T08:00:34Z</dcterms:created>
  <dcterms:modified xsi:type="dcterms:W3CDTF">2026-01-28T06:34:51Z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