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dullaeva\Desktop\"/>
    </mc:Choice>
  </mc:AlternateContent>
  <bookViews>
    <workbookView xWindow="0" yWindow="0" windowWidth="28800" windowHeight="11430"/>
  </bookViews>
  <sheets>
    <sheet name="Лист1" sheetId="1" r:id="rId1"/>
    <sheet name="Лист3" sheetId="3" r:id="rId2"/>
    <sheet name="Лист2" sheetId="4" r:id="rId3"/>
  </sheets>
  <definedNames>
    <definedName name="_xlnm.Print_Titles" localSheetId="0">Лист1!$2:$4</definedName>
    <definedName name="_xlnm.Print_Area" localSheetId="0">Лист1!$A$1:$Y$21</definedName>
    <definedName name="_xlnm.Print_Area" localSheetId="2">Лист2!#REF!</definedName>
  </definedNames>
  <calcPr calcId="162913"/>
</workbook>
</file>

<file path=xl/calcChain.xml><?xml version="1.0" encoding="utf-8"?>
<calcChain xmlns="http://schemas.openxmlformats.org/spreadsheetml/2006/main">
  <c r="I12" i="1" l="1"/>
  <c r="O16" i="1" l="1"/>
  <c r="K15" i="1" l="1"/>
  <c r="J15" i="1"/>
  <c r="J12" i="1" s="1"/>
  <c r="E12" i="1"/>
  <c r="F12" i="1"/>
  <c r="G12" i="1"/>
  <c r="H12" i="1"/>
  <c r="K12" i="1"/>
  <c r="L12" i="1"/>
  <c r="M12" i="1"/>
  <c r="N12" i="1"/>
  <c r="P12" i="1"/>
  <c r="Q12" i="1"/>
  <c r="R12" i="1"/>
  <c r="S12" i="1"/>
  <c r="T12" i="1"/>
  <c r="U12" i="1"/>
  <c r="V12" i="1"/>
  <c r="W12" i="1"/>
  <c r="X12" i="1"/>
  <c r="D12" i="1"/>
  <c r="Y9" i="1" l="1"/>
  <c r="Y13" i="1"/>
  <c r="Y14" i="1"/>
  <c r="Y15" i="1"/>
  <c r="Y17" i="1"/>
  <c r="Y18" i="1"/>
  <c r="Y19" i="1"/>
  <c r="Y5" i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D20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D5" i="1"/>
  <c r="T16" i="1" l="1"/>
  <c r="O12" i="1" l="1"/>
  <c r="Y12" i="1" s="1"/>
  <c r="Y16" i="1"/>
  <c r="V13" i="1"/>
  <c r="Q13" i="1"/>
  <c r="V14" i="1"/>
  <c r="Q14" i="1"/>
  <c r="V15" i="1" l="1"/>
  <c r="Q15" i="1"/>
  <c r="Q9" i="1" l="1"/>
  <c r="V9" i="1" l="1"/>
  <c r="T18" i="1"/>
  <c r="O18" i="1"/>
  <c r="T17" i="1"/>
  <c r="O17" i="1"/>
  <c r="T19" i="1" l="1"/>
  <c r="O19" i="1"/>
  <c r="J19" i="1"/>
  <c r="T11" i="1" l="1"/>
  <c r="O11" i="1"/>
  <c r="J11" i="1"/>
  <c r="F21" i="1" l="1"/>
  <c r="F19" i="1"/>
  <c r="F16" i="1"/>
  <c r="F15" i="1"/>
  <c r="F13" i="1"/>
  <c r="F14" i="1"/>
  <c r="F9" i="1" l="1"/>
  <c r="J7" i="1" l="1"/>
  <c r="D7" i="1"/>
</calcChain>
</file>

<file path=xl/sharedStrings.xml><?xml version="1.0" encoding="utf-8"?>
<sst xmlns="http://schemas.openxmlformats.org/spreadsheetml/2006/main" count="86" uniqueCount="53">
  <si>
    <t>№</t>
  </si>
  <si>
    <t>Ответственный исполнитель</t>
  </si>
  <si>
    <t>Всего</t>
  </si>
  <si>
    <t>в том числе за счет:</t>
  </si>
  <si>
    <t>федерального бюджета</t>
  </si>
  <si>
    <t>республиканского бюджета</t>
  </si>
  <si>
    <t>муниципального бюджета</t>
  </si>
  <si>
    <t>внебюджетных источников</t>
  </si>
  <si>
    <t>1.</t>
  </si>
  <si>
    <t xml:space="preserve">Наименование программы (подпрограммы) Государственная программа Республики Дагестан </t>
  </si>
  <si>
    <t>1.1</t>
  </si>
  <si>
    <t>1.2</t>
  </si>
  <si>
    <t>ГП РД "Содействие занятости населения"</t>
  </si>
  <si>
    <t>1.3</t>
  </si>
  <si>
    <t>1.4</t>
  </si>
  <si>
    <t>2.</t>
  </si>
  <si>
    <t>ГП РД "Социальная поддержка граждан"</t>
  </si>
  <si>
    <t>2.1</t>
  </si>
  <si>
    <t>2.2</t>
  </si>
  <si>
    <t>2.3</t>
  </si>
  <si>
    <t>2.4</t>
  </si>
  <si>
    <t>2.5</t>
  </si>
  <si>
    <t>3.</t>
  </si>
  <si>
    <t>3.1</t>
  </si>
  <si>
    <t>2.6</t>
  </si>
  <si>
    <t>Региональный проект "Старшее поколение"</t>
  </si>
  <si>
    <t>млн руб</t>
  </si>
  <si>
    <t>1.5</t>
  </si>
  <si>
    <t>Коплекс процессных мероприятий "Активная политика занятости населения и социальная поддержка безработных граждан"</t>
  </si>
  <si>
    <t>Коплекс процессных мероприятий "Сопровождение инвалидов молодого возраста при получении ими профессионального образования и содействия в последующем трудоустройстве"</t>
  </si>
  <si>
    <t>Минэкономразвития РД</t>
  </si>
  <si>
    <t>Минтруд РД</t>
  </si>
  <si>
    <t>Коплекс процессных мероприятий "Улучшение условий и охраны труда"</t>
  </si>
  <si>
    <t xml:space="preserve">Коплекс процессных мероприятий "Развитие мер социальной поддержки отдельных категорий граждан" </t>
  </si>
  <si>
    <t>Коплекс процессных мероприятий "Совершенствование социальной поддержки семьи и детей"</t>
  </si>
  <si>
    <t>Коплекс процессных мероприятий "Модернизация и развитие социального обслуживания населения"</t>
  </si>
  <si>
    <t>Коплекс процессных мероприятий "Повышение эффективности государственной поддержки социально ориентированных некоммерческих организаций"</t>
  </si>
  <si>
    <t>Коплекс процессных мероприятий "Формирование системы комплексной реабилитации и абилитации инвалидов, в том числе детей-инвалидов, в Республике Дагестан"</t>
  </si>
  <si>
    <t>ГП РД "Оказание содействия добровольному переселению в Республику Дагестан соотечественников, проживающих за рубежом"</t>
  </si>
  <si>
    <t>Коплекс процессных мероприятий "Обеспечение реализации мероприятий государственной программы Республики Дагестан "Оказание содействия добровольному переселению в Республику Дагестан соотечественников, проживающих за рубежом"</t>
  </si>
  <si>
    <t>Процент освоения  (от фактически выделенных средств)</t>
  </si>
  <si>
    <t>2.7</t>
  </si>
  <si>
    <t>1.6</t>
  </si>
  <si>
    <t>Региональный проект "Управление рынком труда"</t>
  </si>
  <si>
    <t>Региональный проект "Образование для рынка труда"</t>
  </si>
  <si>
    <t>Региональный проект "Производительность труда"</t>
  </si>
  <si>
    <t>Региональный проект "Многодетная семья"</t>
  </si>
  <si>
    <t>Объем финансирования, предусмотренный в программе на 2025 год (в соответствии с постановлением Правительства РД об утверждении государственной программы)</t>
  </si>
  <si>
    <t>Сведения о выделении и освоении финансовых средств на выполнение мероприятий государственных программ за 1 квартал 2025 года</t>
  </si>
  <si>
    <t>Уточненный объем финансирования на 01.04.2025 г.</t>
  </si>
  <si>
    <t>Фактически выделено финансовых средств на 01.04.2025 г.</t>
  </si>
  <si>
    <t>Освоено выделенных финансовых средств на 01.04.2025 г.</t>
  </si>
  <si>
    <t xml:space="preserve">Предусмотрено в республиканском бюджете РД на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</si>
</sst>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"/>
    <numFmt numFmtId="165" formatCode="0.00000000"/>
    <numFmt numFmtId="166" formatCode="#,##0.0"/>
    <numFmt numFmtId="167" formatCode="#,##0.000000"/>
    <numFmt numFmtId="168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20"/>
      <color rgb="FF0070C0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4"/>
      <name val="Times New Roman"/>
      <family val="1"/>
    </font>
    <font>
      <sz val="14"/>
      <color theme="1"/>
      <name val="Arial"/>
      <family val="2"/>
      <charset val="204"/>
    </font>
    <font>
      <sz val="14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4">
      <alignment horizontal="left" vertical="top" wrapText="1"/>
    </xf>
    <xf numFmtId="4" fontId="1" fillId="3" borderId="4">
      <alignment horizontal="right" vertical="top" shrinkToFit="1"/>
    </xf>
  </cellStyleXfs>
  <cellXfs count="60">
    <xf numFmtId="0" fontId="0" fillId="0" borderId="0" xfId="0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164" fontId="5" fillId="2" borderId="0" xfId="0" applyNumberFormat="1" applyFont="1" applyFill="1" applyAlignment="1">
      <alignment vertical="top"/>
    </xf>
    <xf numFmtId="165" fontId="5" fillId="2" borderId="0" xfId="0" applyNumberFormat="1" applyFont="1" applyFill="1" applyAlignment="1">
      <alignment vertical="top"/>
    </xf>
    <xf numFmtId="2" fontId="0" fillId="2" borderId="0" xfId="0" applyNumberFormat="1" applyFill="1" applyAlignment="1">
      <alignment vertical="top"/>
    </xf>
    <xf numFmtId="4" fontId="8" fillId="2" borderId="0" xfId="0" applyNumberFormat="1" applyFont="1" applyFill="1" applyAlignment="1">
      <alignment vertical="top"/>
    </xf>
    <xf numFmtId="4" fontId="0" fillId="2" borderId="0" xfId="0" applyNumberFormat="1" applyFill="1" applyAlignment="1">
      <alignment vertical="top"/>
    </xf>
    <xf numFmtId="4" fontId="9" fillId="2" borderId="0" xfId="0" applyNumberFormat="1" applyFont="1" applyFill="1" applyAlignment="1">
      <alignment vertical="top"/>
    </xf>
    <xf numFmtId="49" fontId="4" fillId="4" borderId="1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top"/>
    </xf>
    <xf numFmtId="49" fontId="4" fillId="5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 applyAlignment="1">
      <alignment vertical="top"/>
    </xf>
    <xf numFmtId="0" fontId="4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top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top"/>
    </xf>
    <xf numFmtId="2" fontId="13" fillId="2" borderId="0" xfId="0" applyNumberFormat="1" applyFont="1" applyFill="1" applyAlignment="1">
      <alignment vertical="top"/>
    </xf>
    <xf numFmtId="164" fontId="14" fillId="2" borderId="0" xfId="0" applyNumberFormat="1" applyFont="1" applyFill="1" applyAlignment="1">
      <alignment vertical="top"/>
    </xf>
    <xf numFmtId="167" fontId="5" fillId="2" borderId="0" xfId="0" applyNumberFormat="1" applyFont="1" applyFill="1" applyAlignment="1">
      <alignment vertical="top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top"/>
    </xf>
    <xf numFmtId="168" fontId="12" fillId="2" borderId="1" xfId="0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168" fontId="11" fillId="2" borderId="5" xfId="0" applyNumberFormat="1" applyFont="1" applyFill="1" applyBorder="1" applyAlignment="1">
      <alignment horizontal="center" vertical="center" wrapText="1"/>
    </xf>
    <xf numFmtId="168" fontId="16" fillId="2" borderId="1" xfId="0" applyNumberFormat="1" applyFont="1" applyFill="1" applyBorder="1" applyAlignment="1">
      <alignment horizontal="center" vertical="center"/>
    </xf>
    <xf numFmtId="168" fontId="16" fillId="2" borderId="0" xfId="0" applyNumberFormat="1" applyFont="1" applyFill="1" applyAlignment="1">
      <alignment horizontal="center" vertical="center"/>
    </xf>
    <xf numFmtId="168" fontId="17" fillId="2" borderId="1" xfId="0" applyNumberFormat="1" applyFont="1" applyFill="1" applyBorder="1" applyAlignment="1">
      <alignment horizontal="center" vertical="center" wrapText="1"/>
    </xf>
    <xf numFmtId="168" fontId="18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/>
    </xf>
    <xf numFmtId="0" fontId="15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xl34" xfId="1"/>
    <cellStyle name="xl36" xfId="2"/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tabSelected="1" view="pageBreakPreview" zoomScale="50" zoomScaleNormal="50" zoomScaleSheetLayoutView="5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J10" sqref="J10"/>
    </sheetView>
  </sheetViews>
  <sheetFormatPr defaultRowHeight="15" x14ac:dyDescent="0.25"/>
  <cols>
    <col min="1" max="1" width="12.28515625" style="2" bestFit="1" customWidth="1"/>
    <col min="2" max="2" width="68.28515625" style="2" customWidth="1"/>
    <col min="3" max="3" width="36.140625" style="2" customWidth="1"/>
    <col min="4" max="4" width="36.5703125" style="2" customWidth="1"/>
    <col min="5" max="5" width="21.5703125" style="2" customWidth="1"/>
    <col min="6" max="6" width="23.7109375" style="2" customWidth="1"/>
    <col min="7" max="7" width="20.85546875" style="2" customWidth="1"/>
    <col min="8" max="8" width="17.85546875" style="2" customWidth="1"/>
    <col min="9" max="9" width="28.42578125" style="2" customWidth="1"/>
    <col min="10" max="10" width="23.85546875" style="2" customWidth="1"/>
    <col min="11" max="11" width="28.140625" style="2" customWidth="1"/>
    <col min="12" max="12" width="24.140625" style="2" customWidth="1"/>
    <col min="13" max="13" width="25.28515625" style="2" customWidth="1"/>
    <col min="14" max="14" width="21.28515625" style="2" customWidth="1"/>
    <col min="15" max="15" width="21.42578125" style="2" customWidth="1"/>
    <col min="16" max="16" width="24.85546875" style="2" customWidth="1"/>
    <col min="17" max="17" width="23.5703125" style="2" customWidth="1"/>
    <col min="18" max="18" width="20" style="2" customWidth="1"/>
    <col min="19" max="19" width="20.7109375" style="2" customWidth="1"/>
    <col min="20" max="20" width="27.7109375" style="2" customWidth="1"/>
    <col min="21" max="21" width="21.7109375" style="2" customWidth="1"/>
    <col min="22" max="22" width="28.28515625" style="2" customWidth="1"/>
    <col min="23" max="23" width="17.5703125" style="2" customWidth="1"/>
    <col min="24" max="25" width="17.42578125" style="2" customWidth="1"/>
    <col min="26" max="26" width="11.42578125" style="2" bestFit="1" customWidth="1"/>
    <col min="27" max="28" width="9.140625" style="2"/>
    <col min="29" max="29" width="12.85546875" style="2" customWidth="1"/>
    <col min="30" max="30" width="13.28515625" style="2" bestFit="1" customWidth="1"/>
    <col min="31" max="31" width="7" style="2" customWidth="1"/>
    <col min="32" max="32" width="21.140625" style="2" customWidth="1"/>
    <col min="33" max="33" width="14.85546875" style="2" bestFit="1" customWidth="1"/>
    <col min="34" max="34" width="13.5703125" style="2" bestFit="1" customWidth="1"/>
    <col min="35" max="16384" width="9.140625" style="2"/>
  </cols>
  <sheetData>
    <row r="1" spans="1:31" ht="63.75" customHeight="1" x14ac:dyDescent="0.3">
      <c r="A1" s="5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4" t="s">
        <v>26</v>
      </c>
    </row>
    <row r="2" spans="1:31" s="6" customFormat="1" ht="178.5" customHeight="1" x14ac:dyDescent="0.25">
      <c r="A2" s="59" t="s">
        <v>0</v>
      </c>
      <c r="B2" s="56" t="s">
        <v>9</v>
      </c>
      <c r="C2" s="56" t="s">
        <v>1</v>
      </c>
      <c r="D2" s="56" t="s">
        <v>47</v>
      </c>
      <c r="E2" s="56"/>
      <c r="F2" s="56"/>
      <c r="G2" s="56"/>
      <c r="H2" s="56"/>
      <c r="I2" s="58" t="s">
        <v>52</v>
      </c>
      <c r="J2" s="50" t="s">
        <v>49</v>
      </c>
      <c r="K2" s="51"/>
      <c r="L2" s="51"/>
      <c r="M2" s="51"/>
      <c r="N2" s="52"/>
      <c r="O2" s="56" t="s">
        <v>50</v>
      </c>
      <c r="P2" s="56"/>
      <c r="Q2" s="56"/>
      <c r="R2" s="56"/>
      <c r="S2" s="56"/>
      <c r="T2" s="56" t="s">
        <v>51</v>
      </c>
      <c r="U2" s="56"/>
      <c r="V2" s="56"/>
      <c r="W2" s="56"/>
      <c r="X2" s="50"/>
      <c r="Y2" s="5" t="s">
        <v>40</v>
      </c>
    </row>
    <row r="3" spans="1:31" s="6" customFormat="1" ht="21" customHeight="1" x14ac:dyDescent="0.25">
      <c r="A3" s="59"/>
      <c r="B3" s="56"/>
      <c r="C3" s="56"/>
      <c r="D3" s="57" t="s">
        <v>2</v>
      </c>
      <c r="E3" s="57" t="s">
        <v>3</v>
      </c>
      <c r="F3" s="57"/>
      <c r="G3" s="57"/>
      <c r="H3" s="57"/>
      <c r="I3" s="58"/>
      <c r="J3" s="48" t="s">
        <v>2</v>
      </c>
      <c r="K3" s="50" t="s">
        <v>3</v>
      </c>
      <c r="L3" s="51"/>
      <c r="M3" s="51"/>
      <c r="N3" s="52"/>
      <c r="O3" s="57" t="s">
        <v>2</v>
      </c>
      <c r="P3" s="56" t="s">
        <v>3</v>
      </c>
      <c r="Q3" s="56"/>
      <c r="R3" s="56"/>
      <c r="S3" s="56"/>
      <c r="T3" s="57" t="s">
        <v>2</v>
      </c>
      <c r="U3" s="56" t="s">
        <v>3</v>
      </c>
      <c r="V3" s="56"/>
      <c r="W3" s="56"/>
      <c r="X3" s="50"/>
      <c r="Y3" s="5"/>
    </row>
    <row r="4" spans="1:31" s="6" customFormat="1" ht="122.25" customHeight="1" x14ac:dyDescent="0.25">
      <c r="A4" s="59"/>
      <c r="B4" s="56"/>
      <c r="C4" s="56"/>
      <c r="D4" s="57"/>
      <c r="E4" s="47" t="s">
        <v>4</v>
      </c>
      <c r="F4" s="47" t="s">
        <v>5</v>
      </c>
      <c r="G4" s="47" t="s">
        <v>6</v>
      </c>
      <c r="H4" s="47" t="s">
        <v>7</v>
      </c>
      <c r="I4" s="58"/>
      <c r="J4" s="49"/>
      <c r="K4" s="47" t="s">
        <v>4</v>
      </c>
      <c r="L4" s="47" t="s">
        <v>5</v>
      </c>
      <c r="M4" s="47" t="s">
        <v>6</v>
      </c>
      <c r="N4" s="47" t="s">
        <v>7</v>
      </c>
      <c r="O4" s="57"/>
      <c r="P4" s="47" t="s">
        <v>4</v>
      </c>
      <c r="Q4" s="47" t="s">
        <v>5</v>
      </c>
      <c r="R4" s="47" t="s">
        <v>6</v>
      </c>
      <c r="S4" s="47" t="s">
        <v>7</v>
      </c>
      <c r="T4" s="57"/>
      <c r="U4" s="47" t="s">
        <v>4</v>
      </c>
      <c r="V4" s="7" t="s">
        <v>5</v>
      </c>
      <c r="W4" s="7" t="s">
        <v>6</v>
      </c>
      <c r="X4" s="8" t="s">
        <v>7</v>
      </c>
      <c r="Y4" s="7"/>
    </row>
    <row r="5" spans="1:31" s="28" customFormat="1" ht="60.75" customHeight="1" x14ac:dyDescent="0.25">
      <c r="A5" s="25" t="s">
        <v>8</v>
      </c>
      <c r="B5" s="26" t="s">
        <v>12</v>
      </c>
      <c r="C5" s="27" t="s">
        <v>31</v>
      </c>
      <c r="D5" s="38">
        <f>D6+D7+D8+D9+D10+D11</f>
        <v>745.86651999999992</v>
      </c>
      <c r="E5" s="38">
        <f t="shared" ref="E5:X5" si="0">E6+E7+E8+E9+E10+E11</f>
        <v>377.74869999999999</v>
      </c>
      <c r="F5" s="38">
        <f t="shared" si="0"/>
        <v>358.66882000000004</v>
      </c>
      <c r="G5" s="38">
        <f t="shared" si="0"/>
        <v>0</v>
      </c>
      <c r="H5" s="38">
        <f t="shared" si="0"/>
        <v>9.4489999999999998</v>
      </c>
      <c r="I5" s="38">
        <f t="shared" si="0"/>
        <v>736.41755999999998</v>
      </c>
      <c r="J5" s="38">
        <f t="shared" si="0"/>
        <v>745.86651999999992</v>
      </c>
      <c r="K5" s="38">
        <f t="shared" si="0"/>
        <v>377.74869999999999</v>
      </c>
      <c r="L5" s="38">
        <f t="shared" si="0"/>
        <v>358.66882000000004</v>
      </c>
      <c r="M5" s="38">
        <f t="shared" si="0"/>
        <v>0</v>
      </c>
      <c r="N5" s="38">
        <f t="shared" si="0"/>
        <v>9.4489999999999998</v>
      </c>
      <c r="O5" s="38">
        <f t="shared" si="0"/>
        <v>155.73508752999999</v>
      </c>
      <c r="P5" s="38">
        <f t="shared" si="0"/>
        <v>66</v>
      </c>
      <c r="Q5" s="38">
        <f t="shared" si="0"/>
        <v>89.735087529999987</v>
      </c>
      <c r="R5" s="38">
        <f t="shared" si="0"/>
        <v>0</v>
      </c>
      <c r="S5" s="38">
        <f t="shared" si="0"/>
        <v>0</v>
      </c>
      <c r="T5" s="38">
        <f t="shared" si="0"/>
        <v>148.54767709000001</v>
      </c>
      <c r="U5" s="38">
        <f t="shared" si="0"/>
        <v>65.560901110000003</v>
      </c>
      <c r="V5" s="38">
        <f t="shared" si="0"/>
        <v>82.986775980000004</v>
      </c>
      <c r="W5" s="38">
        <f t="shared" si="0"/>
        <v>0</v>
      </c>
      <c r="X5" s="38">
        <f t="shared" si="0"/>
        <v>0</v>
      </c>
      <c r="Y5" s="29">
        <f>T5/O5*100</f>
        <v>95.384848363978719</v>
      </c>
    </row>
    <row r="6" spans="1:31" ht="49.5" customHeight="1" x14ac:dyDescent="0.25">
      <c r="A6" s="15" t="s">
        <v>10</v>
      </c>
      <c r="B6" s="16" t="s">
        <v>43</v>
      </c>
      <c r="C6" s="18" t="s">
        <v>31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29"/>
    </row>
    <row r="7" spans="1:31" s="19" customFormat="1" ht="38.25" customHeight="1" x14ac:dyDescent="0.25">
      <c r="A7" s="15" t="s">
        <v>11</v>
      </c>
      <c r="B7" s="16" t="s">
        <v>44</v>
      </c>
      <c r="C7" s="18" t="s">
        <v>31</v>
      </c>
      <c r="D7" s="39">
        <f>E7+F7+G7+H7</f>
        <v>9.949860000000001</v>
      </c>
      <c r="E7" s="39">
        <v>9.8504000000000005</v>
      </c>
      <c r="F7" s="39">
        <v>9.9460000000000007E-2</v>
      </c>
      <c r="G7" s="39">
        <v>0</v>
      </c>
      <c r="H7" s="39">
        <v>0</v>
      </c>
      <c r="I7" s="39">
        <v>9.9498999999999995</v>
      </c>
      <c r="J7" s="39">
        <f>K7+L7+M7+N7</f>
        <v>9.949860000000001</v>
      </c>
      <c r="K7" s="39">
        <v>9.8504000000000005</v>
      </c>
      <c r="L7" s="39">
        <v>9.9460000000000007E-2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29"/>
    </row>
    <row r="8" spans="1:31" s="19" customFormat="1" ht="48" customHeight="1" x14ac:dyDescent="0.25">
      <c r="A8" s="15" t="s">
        <v>13</v>
      </c>
      <c r="B8" s="16" t="s">
        <v>45</v>
      </c>
      <c r="C8" s="17" t="s">
        <v>30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29"/>
    </row>
    <row r="9" spans="1:31" s="23" customFormat="1" ht="75.75" customHeight="1" x14ac:dyDescent="0.25">
      <c r="A9" s="20" t="s">
        <v>14</v>
      </c>
      <c r="B9" s="21" t="s">
        <v>28</v>
      </c>
      <c r="C9" s="22" t="s">
        <v>31</v>
      </c>
      <c r="D9" s="41">
        <v>725.12570000000005</v>
      </c>
      <c r="E9" s="41">
        <v>367.89830000000001</v>
      </c>
      <c r="F9" s="39">
        <f>D9-E9</f>
        <v>357.22740000000005</v>
      </c>
      <c r="G9" s="39">
        <v>0</v>
      </c>
      <c r="H9" s="39">
        <v>0</v>
      </c>
      <c r="I9" s="39">
        <v>725.12570000000005</v>
      </c>
      <c r="J9" s="39">
        <v>725.12570000000005</v>
      </c>
      <c r="K9" s="39">
        <v>367.89830000000001</v>
      </c>
      <c r="L9" s="39">
        <v>357.22740000000005</v>
      </c>
      <c r="M9" s="39">
        <v>0</v>
      </c>
      <c r="N9" s="39">
        <v>0</v>
      </c>
      <c r="O9" s="39">
        <v>155.73508752999999</v>
      </c>
      <c r="P9" s="39">
        <v>66</v>
      </c>
      <c r="Q9" s="39">
        <f>O9-P9</f>
        <v>89.735087529999987</v>
      </c>
      <c r="R9" s="39">
        <v>0</v>
      </c>
      <c r="S9" s="39">
        <v>0</v>
      </c>
      <c r="T9" s="39">
        <v>148.54767709000001</v>
      </c>
      <c r="U9" s="39">
        <v>65.560901110000003</v>
      </c>
      <c r="V9" s="39">
        <f>T9-U9</f>
        <v>82.986775980000004</v>
      </c>
      <c r="W9" s="39">
        <v>0</v>
      </c>
      <c r="X9" s="40">
        <v>0</v>
      </c>
      <c r="Y9" s="30">
        <f t="shared" ref="Y9:Y19" si="1">T9/O9*100</f>
        <v>95.384848363978719</v>
      </c>
      <c r="Z9" s="53"/>
      <c r="AA9" s="53"/>
      <c r="AB9" s="53"/>
      <c r="AD9" s="53"/>
      <c r="AE9" s="53"/>
    </row>
    <row r="10" spans="1:31" s="23" customFormat="1" ht="88.5" customHeight="1" x14ac:dyDescent="0.25">
      <c r="A10" s="20" t="s">
        <v>27</v>
      </c>
      <c r="B10" s="21" t="s">
        <v>29</v>
      </c>
      <c r="C10" s="22" t="s">
        <v>31</v>
      </c>
      <c r="D10" s="42">
        <v>1.34196</v>
      </c>
      <c r="E10" s="39">
        <v>0</v>
      </c>
      <c r="F10" s="42">
        <v>1.34196</v>
      </c>
      <c r="G10" s="39">
        <v>0</v>
      </c>
      <c r="H10" s="39">
        <v>0</v>
      </c>
      <c r="I10" s="39">
        <v>1.34196</v>
      </c>
      <c r="J10" s="39">
        <v>1.34196</v>
      </c>
      <c r="K10" s="39">
        <v>0</v>
      </c>
      <c r="L10" s="39">
        <v>1.34196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29"/>
    </row>
    <row r="11" spans="1:31" s="23" customFormat="1" ht="49.5" customHeight="1" x14ac:dyDescent="0.25">
      <c r="A11" s="20" t="s">
        <v>42</v>
      </c>
      <c r="B11" s="21" t="s">
        <v>32</v>
      </c>
      <c r="C11" s="22" t="s">
        <v>31</v>
      </c>
      <c r="D11" s="39">
        <v>9.4489999999999998</v>
      </c>
      <c r="E11" s="39">
        <v>0</v>
      </c>
      <c r="F11" s="39">
        <v>0</v>
      </c>
      <c r="G11" s="39">
        <v>0</v>
      </c>
      <c r="H11" s="39">
        <v>9.4489999999999998</v>
      </c>
      <c r="I11" s="39">
        <v>0</v>
      </c>
      <c r="J11" s="39">
        <f>K11+L11+M11+N11</f>
        <v>9.4489999999999998</v>
      </c>
      <c r="K11" s="39">
        <v>0</v>
      </c>
      <c r="L11" s="39">
        <v>0</v>
      </c>
      <c r="M11" s="39">
        <v>0</v>
      </c>
      <c r="N11" s="39">
        <v>9.4489999999999998</v>
      </c>
      <c r="O11" s="39">
        <f>P11+Q11+R11+S11</f>
        <v>0</v>
      </c>
      <c r="P11" s="39">
        <v>0</v>
      </c>
      <c r="Q11" s="39">
        <v>0</v>
      </c>
      <c r="R11" s="39">
        <v>0</v>
      </c>
      <c r="S11" s="39">
        <v>0</v>
      </c>
      <c r="T11" s="39">
        <f>U11+V11+W11+X11</f>
        <v>0</v>
      </c>
      <c r="U11" s="39">
        <v>0</v>
      </c>
      <c r="V11" s="39">
        <v>0</v>
      </c>
      <c r="W11" s="39">
        <v>0</v>
      </c>
      <c r="X11" s="39">
        <v>0</v>
      </c>
      <c r="Y11" s="29"/>
    </row>
    <row r="12" spans="1:31" s="28" customFormat="1" ht="26.25" customHeight="1" x14ac:dyDescent="0.25">
      <c r="A12" s="25" t="s">
        <v>15</v>
      </c>
      <c r="B12" s="26" t="s">
        <v>16</v>
      </c>
      <c r="C12" s="27" t="s">
        <v>31</v>
      </c>
      <c r="D12" s="38">
        <f>D13+D14+D15+D16+D17+D18+D19</f>
        <v>15715.018840000001</v>
      </c>
      <c r="E12" s="38">
        <f t="shared" ref="E12:X12" si="2">E13+E14+E15+E16+E17+E18+E19</f>
        <v>1941.7031000000002</v>
      </c>
      <c r="F12" s="38">
        <f t="shared" si="2"/>
        <v>13773.31574</v>
      </c>
      <c r="G12" s="38">
        <f t="shared" si="2"/>
        <v>0</v>
      </c>
      <c r="H12" s="38">
        <f t="shared" si="2"/>
        <v>0</v>
      </c>
      <c r="I12" s="38">
        <f t="shared" si="2"/>
        <v>15725.577901799999</v>
      </c>
      <c r="J12" s="38">
        <f t="shared" si="2"/>
        <v>15725.577951799998</v>
      </c>
      <c r="K12" s="38">
        <f t="shared" si="2"/>
        <v>1951.7031000000002</v>
      </c>
      <c r="L12" s="38">
        <f t="shared" si="2"/>
        <v>13773.874851800001</v>
      </c>
      <c r="M12" s="38">
        <f t="shared" si="2"/>
        <v>0</v>
      </c>
      <c r="N12" s="38">
        <f t="shared" si="2"/>
        <v>0</v>
      </c>
      <c r="O12" s="38">
        <f t="shared" si="2"/>
        <v>3844.0604653799996</v>
      </c>
      <c r="P12" s="38">
        <f t="shared" si="2"/>
        <v>368.81861924999998</v>
      </c>
      <c r="Q12" s="38">
        <f t="shared" si="2"/>
        <v>3475.2418461299999</v>
      </c>
      <c r="R12" s="38">
        <f t="shared" si="2"/>
        <v>0</v>
      </c>
      <c r="S12" s="38">
        <f t="shared" si="2"/>
        <v>0</v>
      </c>
      <c r="T12" s="38">
        <f t="shared" si="2"/>
        <v>3786.4664606399997</v>
      </c>
      <c r="U12" s="38">
        <f t="shared" si="2"/>
        <v>367.33226013000001</v>
      </c>
      <c r="V12" s="38">
        <f t="shared" si="2"/>
        <v>3419.13420051</v>
      </c>
      <c r="W12" s="38">
        <f t="shared" si="2"/>
        <v>0</v>
      </c>
      <c r="X12" s="38">
        <f t="shared" si="2"/>
        <v>0</v>
      </c>
      <c r="Y12" s="29">
        <f t="shared" si="1"/>
        <v>98.501740405524387</v>
      </c>
    </row>
    <row r="13" spans="1:31" s="19" customFormat="1" ht="26.25" customHeight="1" x14ac:dyDescent="0.25">
      <c r="A13" s="15" t="s">
        <v>17</v>
      </c>
      <c r="B13" s="16" t="s">
        <v>25</v>
      </c>
      <c r="C13" s="35" t="s">
        <v>31</v>
      </c>
      <c r="D13" s="41">
        <v>104.11263</v>
      </c>
      <c r="E13" s="41">
        <v>103.0715</v>
      </c>
      <c r="F13" s="43">
        <f>D13-E13</f>
        <v>1.0411299999999954</v>
      </c>
      <c r="G13" s="39">
        <v>0</v>
      </c>
      <c r="H13" s="39">
        <v>0</v>
      </c>
      <c r="I13" s="39">
        <v>104.1126</v>
      </c>
      <c r="J13" s="39">
        <v>104.11263</v>
      </c>
      <c r="K13" s="39">
        <v>103.0715</v>
      </c>
      <c r="L13" s="39">
        <v>1.0411299999999954</v>
      </c>
      <c r="M13" s="39">
        <v>0</v>
      </c>
      <c r="N13" s="39">
        <v>0</v>
      </c>
      <c r="O13" s="39">
        <v>25.61318</v>
      </c>
      <c r="P13" s="39">
        <v>25.357040000000001</v>
      </c>
      <c r="Q13" s="39">
        <f>O13-P13</f>
        <v>0.25613999999999848</v>
      </c>
      <c r="R13" s="39">
        <v>0</v>
      </c>
      <c r="S13" s="39">
        <v>0</v>
      </c>
      <c r="T13" s="39">
        <v>25.61318</v>
      </c>
      <c r="U13" s="39">
        <v>25.35704819</v>
      </c>
      <c r="V13" s="39">
        <f>T13-U13</f>
        <v>0.2561318099999994</v>
      </c>
      <c r="W13" s="39">
        <v>0</v>
      </c>
      <c r="X13" s="40">
        <v>0</v>
      </c>
      <c r="Y13" s="30">
        <f t="shared" si="1"/>
        <v>100</v>
      </c>
    </row>
    <row r="14" spans="1:31" s="19" customFormat="1" ht="26.25" customHeight="1" x14ac:dyDescent="0.25">
      <c r="A14" s="15" t="s">
        <v>18</v>
      </c>
      <c r="B14" s="16" t="s">
        <v>46</v>
      </c>
      <c r="C14" s="35" t="s">
        <v>31</v>
      </c>
      <c r="D14" s="41">
        <v>1102.5636199999999</v>
      </c>
      <c r="E14" s="41">
        <v>1043.1129000000001</v>
      </c>
      <c r="F14" s="43">
        <f>D14-E14</f>
        <v>59.450719999999819</v>
      </c>
      <c r="G14" s="39">
        <v>0</v>
      </c>
      <c r="H14" s="39">
        <v>0</v>
      </c>
      <c r="I14" s="39">
        <v>1102.5636</v>
      </c>
      <c r="J14" s="39">
        <v>1102.5636199999999</v>
      </c>
      <c r="K14" s="39">
        <v>1043.1129000000001</v>
      </c>
      <c r="L14" s="39">
        <v>59.450719999999819</v>
      </c>
      <c r="M14" s="39">
        <v>0</v>
      </c>
      <c r="N14" s="39">
        <v>0</v>
      </c>
      <c r="O14" s="39">
        <v>121.24585191</v>
      </c>
      <c r="P14" s="39">
        <v>114.67014073</v>
      </c>
      <c r="Q14" s="39">
        <f>O14-P14</f>
        <v>6.575711179999999</v>
      </c>
      <c r="R14" s="39">
        <v>0</v>
      </c>
      <c r="S14" s="39">
        <v>0</v>
      </c>
      <c r="T14" s="39">
        <v>120.53620741</v>
      </c>
      <c r="U14" s="39">
        <v>114.22592713</v>
      </c>
      <c r="V14" s="39">
        <f>T14-U14</f>
        <v>6.3102802800000006</v>
      </c>
      <c r="W14" s="39">
        <v>0</v>
      </c>
      <c r="X14" s="40">
        <v>0</v>
      </c>
      <c r="Y14" s="30">
        <f t="shared" si="1"/>
        <v>99.414706162049356</v>
      </c>
    </row>
    <row r="15" spans="1:31" s="23" customFormat="1" ht="45.75" customHeight="1" x14ac:dyDescent="0.25">
      <c r="A15" s="20" t="s">
        <v>19</v>
      </c>
      <c r="B15" s="21" t="s">
        <v>33</v>
      </c>
      <c r="C15" s="36" t="s">
        <v>31</v>
      </c>
      <c r="D15" s="41">
        <v>3869.5627199999999</v>
      </c>
      <c r="E15" s="41">
        <v>701.99130000000002</v>
      </c>
      <c r="F15" s="39">
        <f>D15-E15</f>
        <v>3167.5714199999998</v>
      </c>
      <c r="G15" s="39">
        <v>0</v>
      </c>
      <c r="H15" s="39">
        <v>0</v>
      </c>
      <c r="I15" s="39">
        <v>3880.1218318000001</v>
      </c>
      <c r="J15" s="39">
        <f>K15+L15+M15+N15</f>
        <v>3880.1218318000001</v>
      </c>
      <c r="K15" s="39">
        <f>701.9913+10</f>
        <v>711.99130000000002</v>
      </c>
      <c r="L15" s="39">
        <v>3168.1305318</v>
      </c>
      <c r="M15" s="39">
        <v>0</v>
      </c>
      <c r="N15" s="39">
        <v>0</v>
      </c>
      <c r="O15" s="39">
        <v>1135.4900617799999</v>
      </c>
      <c r="P15" s="39">
        <v>227.52942852000001</v>
      </c>
      <c r="Q15" s="39">
        <f>O15-P15</f>
        <v>907.9606332599999</v>
      </c>
      <c r="R15" s="39">
        <v>0</v>
      </c>
      <c r="S15" s="39">
        <v>0</v>
      </c>
      <c r="T15" s="39">
        <v>1098.0155838400001</v>
      </c>
      <c r="U15" s="39">
        <v>226.55352008</v>
      </c>
      <c r="V15" s="39">
        <f>T15-U15</f>
        <v>871.46206376000009</v>
      </c>
      <c r="W15" s="39">
        <v>0</v>
      </c>
      <c r="X15" s="40">
        <v>0</v>
      </c>
      <c r="Y15" s="30">
        <f t="shared" si="1"/>
        <v>96.699708856874139</v>
      </c>
    </row>
    <row r="16" spans="1:31" s="23" customFormat="1" ht="56.25" x14ac:dyDescent="0.25">
      <c r="A16" s="20" t="s">
        <v>20</v>
      </c>
      <c r="B16" s="21" t="s">
        <v>34</v>
      </c>
      <c r="C16" s="36" t="s">
        <v>31</v>
      </c>
      <c r="D16" s="44">
        <v>5972.5510299999996</v>
      </c>
      <c r="E16" s="39">
        <v>8.4900000000000003E-2</v>
      </c>
      <c r="F16" s="39">
        <f>D16-E16</f>
        <v>5972.4661299999998</v>
      </c>
      <c r="G16" s="39">
        <v>0</v>
      </c>
      <c r="H16" s="39">
        <v>0</v>
      </c>
      <c r="I16" s="39">
        <v>5972.5510299999996</v>
      </c>
      <c r="J16" s="39">
        <v>5972.5510299999996</v>
      </c>
      <c r="K16" s="39">
        <v>8.4900000000000003E-2</v>
      </c>
      <c r="L16" s="39">
        <v>5972.4661299999998</v>
      </c>
      <c r="M16" s="39">
        <v>0</v>
      </c>
      <c r="N16" s="39">
        <v>0</v>
      </c>
      <c r="O16" s="39">
        <f>P16+Q16+R16+S16</f>
        <v>1467.96772087</v>
      </c>
      <c r="P16" s="39">
        <v>0</v>
      </c>
      <c r="Q16" s="39">
        <v>1467.96772087</v>
      </c>
      <c r="R16" s="39">
        <v>0</v>
      </c>
      <c r="S16" s="39">
        <v>0</v>
      </c>
      <c r="T16" s="39">
        <f>U16+V16+W16+X16</f>
        <v>1459.7214088400001</v>
      </c>
      <c r="U16" s="39">
        <v>0</v>
      </c>
      <c r="V16" s="39">
        <v>1459.7214088400001</v>
      </c>
      <c r="W16" s="39">
        <v>0</v>
      </c>
      <c r="X16" s="40">
        <v>0</v>
      </c>
      <c r="Y16" s="30">
        <f t="shared" si="1"/>
        <v>99.438249771247513</v>
      </c>
    </row>
    <row r="17" spans="1:25" s="23" customFormat="1" ht="48" customHeight="1" x14ac:dyDescent="0.25">
      <c r="A17" s="20" t="s">
        <v>21</v>
      </c>
      <c r="B17" s="21" t="s">
        <v>35</v>
      </c>
      <c r="C17" s="24" t="s">
        <v>31</v>
      </c>
      <c r="D17" s="41">
        <v>4454.8682900000003</v>
      </c>
      <c r="E17" s="39">
        <v>0</v>
      </c>
      <c r="F17" s="41">
        <v>4454.8682900000003</v>
      </c>
      <c r="G17" s="39">
        <v>0</v>
      </c>
      <c r="H17" s="39">
        <v>0</v>
      </c>
      <c r="I17" s="39">
        <v>4454.8682900000003</v>
      </c>
      <c r="J17" s="39">
        <v>4454.8682900000003</v>
      </c>
      <c r="K17" s="39">
        <v>0</v>
      </c>
      <c r="L17" s="39">
        <v>4454.8682900000003</v>
      </c>
      <c r="M17" s="39">
        <v>0</v>
      </c>
      <c r="N17" s="39">
        <v>0</v>
      </c>
      <c r="O17" s="39">
        <f>P17+Q17+R17+S17</f>
        <v>1079.4152192500001</v>
      </c>
      <c r="P17" s="39">
        <v>0</v>
      </c>
      <c r="Q17" s="39">
        <v>1079.4152192500001</v>
      </c>
      <c r="R17" s="39">
        <v>0</v>
      </c>
      <c r="S17" s="39">
        <v>0</v>
      </c>
      <c r="T17" s="39">
        <f>U17+V17+W17+X17</f>
        <v>1068.32138055</v>
      </c>
      <c r="U17" s="39">
        <v>0</v>
      </c>
      <c r="V17" s="39">
        <v>1068.32138055</v>
      </c>
      <c r="W17" s="39">
        <v>0</v>
      </c>
      <c r="X17" s="40">
        <v>0</v>
      </c>
      <c r="Y17" s="30">
        <f t="shared" si="1"/>
        <v>98.972236216225639</v>
      </c>
    </row>
    <row r="18" spans="1:25" s="23" customFormat="1" ht="102" customHeight="1" x14ac:dyDescent="0.25">
      <c r="A18" s="20" t="s">
        <v>24</v>
      </c>
      <c r="B18" s="21" t="s">
        <v>36</v>
      </c>
      <c r="C18" s="24" t="s">
        <v>31</v>
      </c>
      <c r="D18" s="39">
        <v>113</v>
      </c>
      <c r="E18" s="39">
        <v>0</v>
      </c>
      <c r="F18" s="39">
        <v>113</v>
      </c>
      <c r="G18" s="39">
        <v>0</v>
      </c>
      <c r="H18" s="39">
        <v>0</v>
      </c>
      <c r="I18" s="39">
        <v>113</v>
      </c>
      <c r="J18" s="39">
        <v>113</v>
      </c>
      <c r="K18" s="39">
        <v>0</v>
      </c>
      <c r="L18" s="39">
        <v>113</v>
      </c>
      <c r="M18" s="39">
        <v>0</v>
      </c>
      <c r="N18" s="39">
        <v>0</v>
      </c>
      <c r="O18" s="39">
        <f>P18+Q18+R18+S18</f>
        <v>13</v>
      </c>
      <c r="P18" s="39">
        <v>0</v>
      </c>
      <c r="Q18" s="39">
        <v>13</v>
      </c>
      <c r="R18" s="39">
        <v>0</v>
      </c>
      <c r="S18" s="39">
        <v>0</v>
      </c>
      <c r="T18" s="39">
        <f>U18+V18+W18+X18</f>
        <v>13</v>
      </c>
      <c r="U18" s="39">
        <v>0</v>
      </c>
      <c r="V18" s="39">
        <v>13</v>
      </c>
      <c r="W18" s="39">
        <v>0</v>
      </c>
      <c r="X18" s="40">
        <v>0</v>
      </c>
      <c r="Y18" s="30">
        <f t="shared" si="1"/>
        <v>100</v>
      </c>
    </row>
    <row r="19" spans="1:25" s="23" customFormat="1" ht="94.5" customHeight="1" x14ac:dyDescent="0.25">
      <c r="A19" s="20" t="s">
        <v>41</v>
      </c>
      <c r="B19" s="21" t="s">
        <v>37</v>
      </c>
      <c r="C19" s="24" t="s">
        <v>31</v>
      </c>
      <c r="D19" s="41">
        <v>98.360550000000003</v>
      </c>
      <c r="E19" s="41">
        <v>93.442499999999995</v>
      </c>
      <c r="F19" s="39">
        <f>D19-E19</f>
        <v>4.918050000000008</v>
      </c>
      <c r="G19" s="39">
        <v>0</v>
      </c>
      <c r="H19" s="39">
        <v>0</v>
      </c>
      <c r="I19" s="39">
        <v>98.360550000000003</v>
      </c>
      <c r="J19" s="39">
        <f>K19+L19+M19+N19</f>
        <v>98.360550000000003</v>
      </c>
      <c r="K19" s="39">
        <v>93.442499999999995</v>
      </c>
      <c r="L19" s="39">
        <v>4.918050000000008</v>
      </c>
      <c r="M19" s="39">
        <v>0</v>
      </c>
      <c r="N19" s="39">
        <v>0</v>
      </c>
      <c r="O19" s="39">
        <f>P19+Q19+R19+S19</f>
        <v>1.32843157</v>
      </c>
      <c r="P19" s="39">
        <v>1.2620100000000001</v>
      </c>
      <c r="Q19" s="39">
        <v>6.6421569999999999E-2</v>
      </c>
      <c r="R19" s="39">
        <v>0</v>
      </c>
      <c r="S19" s="39">
        <v>0</v>
      </c>
      <c r="T19" s="39">
        <f>U19+V19+W19+X19</f>
        <v>1.2587000000000002</v>
      </c>
      <c r="U19" s="39">
        <v>1.1957647300000001</v>
      </c>
      <c r="V19" s="39">
        <v>6.2935270000000001E-2</v>
      </c>
      <c r="W19" s="39">
        <v>0</v>
      </c>
      <c r="X19" s="40">
        <v>0</v>
      </c>
      <c r="Y19" s="30">
        <f t="shared" si="1"/>
        <v>94.750834625226503</v>
      </c>
    </row>
    <row r="20" spans="1:25" s="28" customFormat="1" ht="60.75" customHeight="1" x14ac:dyDescent="0.25">
      <c r="A20" s="25" t="s">
        <v>22</v>
      </c>
      <c r="B20" s="26" t="s">
        <v>38</v>
      </c>
      <c r="C20" s="27" t="s">
        <v>31</v>
      </c>
      <c r="D20" s="38">
        <f>D21</f>
        <v>0.72799999999999998</v>
      </c>
      <c r="E20" s="38">
        <f t="shared" ref="E20:X20" si="3">E21</f>
        <v>0.69159999999999999</v>
      </c>
      <c r="F20" s="38">
        <f t="shared" si="3"/>
        <v>3.6399999999999988E-2</v>
      </c>
      <c r="G20" s="38">
        <f t="shared" si="3"/>
        <v>0</v>
      </c>
      <c r="H20" s="38">
        <f t="shared" si="3"/>
        <v>0</v>
      </c>
      <c r="I20" s="38">
        <f t="shared" si="3"/>
        <v>0.72799999999999998</v>
      </c>
      <c r="J20" s="38">
        <f t="shared" si="3"/>
        <v>0.72799999999999998</v>
      </c>
      <c r="K20" s="38">
        <f t="shared" si="3"/>
        <v>0.69159999999999999</v>
      </c>
      <c r="L20" s="38">
        <f t="shared" si="3"/>
        <v>3.6399999999999988E-2</v>
      </c>
      <c r="M20" s="38">
        <f t="shared" si="3"/>
        <v>0</v>
      </c>
      <c r="N20" s="38">
        <f t="shared" si="3"/>
        <v>0</v>
      </c>
      <c r="O20" s="38">
        <f t="shared" si="3"/>
        <v>0</v>
      </c>
      <c r="P20" s="38">
        <f t="shared" si="3"/>
        <v>0</v>
      </c>
      <c r="Q20" s="38">
        <f t="shared" si="3"/>
        <v>0</v>
      </c>
      <c r="R20" s="38">
        <f t="shared" si="3"/>
        <v>0</v>
      </c>
      <c r="S20" s="38">
        <f t="shared" si="3"/>
        <v>0</v>
      </c>
      <c r="T20" s="38">
        <f t="shared" si="3"/>
        <v>0</v>
      </c>
      <c r="U20" s="38">
        <f t="shared" si="3"/>
        <v>0</v>
      </c>
      <c r="V20" s="38">
        <f t="shared" si="3"/>
        <v>0</v>
      </c>
      <c r="W20" s="38">
        <f t="shared" si="3"/>
        <v>0</v>
      </c>
      <c r="X20" s="38">
        <f t="shared" si="3"/>
        <v>0</v>
      </c>
      <c r="Y20" s="29"/>
    </row>
    <row r="21" spans="1:25" s="23" customFormat="1" ht="97.5" customHeight="1" x14ac:dyDescent="0.25">
      <c r="A21" s="20" t="s">
        <v>23</v>
      </c>
      <c r="B21" s="21" t="s">
        <v>39</v>
      </c>
      <c r="C21" s="24" t="s">
        <v>31</v>
      </c>
      <c r="D21" s="39">
        <v>0.72799999999999998</v>
      </c>
      <c r="E21" s="42">
        <v>0.69159999999999999</v>
      </c>
      <c r="F21" s="39">
        <f>D21-E21</f>
        <v>3.6399999999999988E-2</v>
      </c>
      <c r="G21" s="39">
        <v>0</v>
      </c>
      <c r="H21" s="39">
        <v>0</v>
      </c>
      <c r="I21" s="39">
        <v>0.72799999999999998</v>
      </c>
      <c r="J21" s="39">
        <v>0.72799999999999998</v>
      </c>
      <c r="K21" s="39">
        <v>0.69159999999999999</v>
      </c>
      <c r="L21" s="39">
        <v>3.6399999999999988E-2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29"/>
    </row>
    <row r="22" spans="1:25" ht="18.75" x14ac:dyDescent="0.25">
      <c r="A22" s="3"/>
      <c r="B22" s="3"/>
      <c r="C22" s="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18.75" x14ac:dyDescent="0.25">
      <c r="A23" s="3"/>
      <c r="B23" s="3"/>
      <c r="C23" s="3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  <c r="W23" s="31"/>
      <c r="X23" s="31"/>
      <c r="Y23" s="31"/>
    </row>
    <row r="24" spans="1:25" ht="151.5" customHeight="1" x14ac:dyDescent="0.25">
      <c r="A24" s="3"/>
      <c r="B24" s="46"/>
      <c r="C24" s="3"/>
      <c r="D24" s="3"/>
      <c r="E24" s="3"/>
      <c r="F24" s="3"/>
      <c r="G24" s="3"/>
      <c r="H24" s="3"/>
      <c r="I24" s="4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8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6.25" x14ac:dyDescent="0.25">
      <c r="A26" s="3"/>
      <c r="B26" s="3"/>
      <c r="C26" s="3"/>
      <c r="D26" s="33"/>
      <c r="E26" s="9"/>
      <c r="F26" s="9"/>
      <c r="G26" s="9"/>
      <c r="H26" s="9"/>
      <c r="I26" s="9"/>
      <c r="J26" s="37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.75" x14ac:dyDescent="0.25">
      <c r="A27" s="3"/>
      <c r="B27" s="3"/>
      <c r="C27" s="3"/>
      <c r="D27" s="3"/>
      <c r="E27" s="3"/>
      <c r="F27" s="3"/>
      <c r="G27" s="9"/>
      <c r="H27" s="9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8.75" x14ac:dyDescent="0.25">
      <c r="A28" s="3"/>
      <c r="B28" s="3"/>
      <c r="C28" s="3"/>
      <c r="D28" s="10"/>
      <c r="E28" s="10"/>
      <c r="F28" s="10"/>
      <c r="G28" s="9"/>
      <c r="H28" s="9"/>
      <c r="I28" s="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8.75" x14ac:dyDescent="0.25">
      <c r="A29" s="3"/>
      <c r="B29" s="3"/>
      <c r="C29" s="3"/>
      <c r="D29" s="34"/>
      <c r="E29" s="34"/>
      <c r="F29" s="34"/>
      <c r="G29" s="9"/>
      <c r="H29" s="9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8.75" x14ac:dyDescent="0.25">
      <c r="A30" s="3"/>
      <c r="B30" s="3"/>
      <c r="C30" s="3"/>
      <c r="D30" s="34"/>
      <c r="E30" s="34"/>
      <c r="F30" s="34"/>
      <c r="G30" s="9"/>
      <c r="H30" s="9"/>
      <c r="I30" s="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8.75" x14ac:dyDescent="0.25">
      <c r="A31" s="3"/>
      <c r="B31" s="3"/>
      <c r="C31" s="3"/>
      <c r="D31" s="34"/>
      <c r="E31" s="34"/>
      <c r="F31" s="34"/>
      <c r="G31" s="9"/>
      <c r="H31" s="9"/>
      <c r="I31" s="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8.75" x14ac:dyDescent="0.25">
      <c r="A32" s="3"/>
      <c r="B32" s="3"/>
      <c r="C32" s="3"/>
      <c r="D32" s="34"/>
      <c r="E32" s="34"/>
      <c r="F32" s="34"/>
      <c r="G32" s="9"/>
      <c r="H32" s="9"/>
      <c r="I32" s="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8.75" x14ac:dyDescent="0.25">
      <c r="A33" s="3"/>
      <c r="B33" s="3"/>
      <c r="C33" s="3"/>
      <c r="D33" s="34"/>
      <c r="E33" s="34"/>
      <c r="F33" s="34"/>
      <c r="G33" s="9"/>
      <c r="H33" s="9"/>
      <c r="I33" s="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.75" x14ac:dyDescent="0.25">
      <c r="A34" s="3"/>
      <c r="B34" s="3"/>
      <c r="C34" s="3"/>
      <c r="D34" s="34"/>
      <c r="E34" s="34"/>
      <c r="F34" s="34"/>
      <c r="G34" s="9"/>
      <c r="H34" s="9"/>
      <c r="I34" s="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8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8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8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8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2" spans="1:25" x14ac:dyDescent="0.25">
      <c r="U42" s="11"/>
    </row>
    <row r="43" spans="1:25" ht="23.25" x14ac:dyDescent="0.25">
      <c r="D43" s="12"/>
    </row>
    <row r="45" spans="1:25" ht="21" x14ac:dyDescent="0.25">
      <c r="R45" s="13"/>
      <c r="T45" s="14"/>
    </row>
    <row r="46" spans="1:25" x14ac:dyDescent="0.25">
      <c r="P46" s="13"/>
    </row>
    <row r="47" spans="1:25" ht="21" x14ac:dyDescent="0.25">
      <c r="P47" s="14"/>
      <c r="S47" s="14"/>
    </row>
  </sheetData>
  <mergeCells count="19">
    <mergeCell ref="P3:S3"/>
    <mergeCell ref="C2:C4"/>
    <mergeCell ref="J2:N2"/>
    <mergeCell ref="J3:J4"/>
    <mergeCell ref="K3:N3"/>
    <mergeCell ref="Z9:AB9"/>
    <mergeCell ref="AD9:AE9"/>
    <mergeCell ref="A1:X1"/>
    <mergeCell ref="T2:X2"/>
    <mergeCell ref="U3:X3"/>
    <mergeCell ref="T3:T4"/>
    <mergeCell ref="O3:O4"/>
    <mergeCell ref="I2:I4"/>
    <mergeCell ref="D2:H2"/>
    <mergeCell ref="E3:H3"/>
    <mergeCell ref="D3:D4"/>
    <mergeCell ref="O2:S2"/>
    <mergeCell ref="B2:B4"/>
    <mergeCell ref="A2:A4"/>
  </mergeCells>
  <printOptions horizontalCentered="1"/>
  <pageMargins left="0.25" right="0.25" top="0.75" bottom="0.75" header="0.3" footer="0.3"/>
  <pageSetup paperSize="9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1:M1"/>
  <sheetViews>
    <sheetView view="pageBreakPreview" topLeftCell="A160" zoomScale="60" zoomScaleNormal="70" workbookViewId="0">
      <selection sqref="A1:XFD1048576"/>
    </sheetView>
  </sheetViews>
  <sheetFormatPr defaultRowHeight="15" x14ac:dyDescent="0.25"/>
  <cols>
    <col min="1" max="9" width="9.140625" style="1"/>
    <col min="10" max="13" width="9.140625" style="2"/>
    <col min="14" max="16384" width="9.140625" style="1"/>
  </cols>
  <sheetData/>
  <printOptions horizontalCentered="1"/>
  <pageMargins left="0.19685039370078741" right="0.19685039370078741" top="0.19685039370078741" bottom="0.19685039370078741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Салихат Абдуллаева</cp:lastModifiedBy>
  <cp:lastPrinted>2025-04-15T13:15:06Z</cp:lastPrinted>
  <dcterms:created xsi:type="dcterms:W3CDTF">2019-09-25T11:34:55Z</dcterms:created>
  <dcterms:modified xsi:type="dcterms:W3CDTF">2025-04-21T06:14:20Z</dcterms:modified>
</cp:coreProperties>
</file>